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Afdeling Voorzieningenbeleid\Index\SALARISSCHAAL\"/>
    </mc:Choice>
  </mc:AlternateContent>
  <xr:revisionPtr revIDLastSave="0" documentId="13_ncr:1_{75E3F7AF-F839-4057-82CE-8D5A996C922E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Inhoud" sheetId="2" r:id="rId1"/>
    <sheet name="L4" sheetId="1" r:id="rId2"/>
    <sheet name="L3" sheetId="3" r:id="rId3"/>
    <sheet name="L2" sheetId="4" r:id="rId4"/>
    <sheet name="A2" sheetId="5" r:id="rId5"/>
    <sheet name="A1" sheetId="6" r:id="rId6"/>
    <sheet name="B2B" sheetId="7" r:id="rId7"/>
    <sheet name="B2A" sheetId="8" r:id="rId8"/>
    <sheet name="B1C" sheetId="9" r:id="rId9"/>
    <sheet name="B1B" sheetId="10" r:id="rId10"/>
    <sheet name="B1A" sheetId="11" r:id="rId11"/>
    <sheet name="B1A BIS" sheetId="12" r:id="rId12"/>
    <sheet name="MV2" sheetId="13" r:id="rId13"/>
    <sheet name="MV1" sheetId="14" r:id="rId14"/>
    <sheet name="L1" sheetId="15" r:id="rId15"/>
    <sheet name="K5" sheetId="16" r:id="rId16"/>
    <sheet name="K3" sheetId="17" r:id="rId17"/>
    <sheet name="K2" sheetId="18" r:id="rId18"/>
    <sheet name="K1" sheetId="19" r:id="rId19"/>
    <sheet name="G1" sheetId="20" r:id="rId20"/>
    <sheet name="GS" sheetId="21" r:id="rId21"/>
    <sheet name="GEW" sheetId="22" r:id="rId22"/>
  </sheets>
  <definedNames>
    <definedName name="_xlnm.Print_Area" localSheetId="5">'A1'!$A$1:$H$42</definedName>
    <definedName name="_xlnm.Print_Area" localSheetId="4">'A2'!$A$1:$H$42</definedName>
    <definedName name="_xlnm.Print_Area" localSheetId="10">B1A!$A$1:$H$42</definedName>
    <definedName name="_xlnm.Print_Area" localSheetId="11">'B1A BIS'!$A$1:$H$42</definedName>
    <definedName name="_xlnm.Print_Area" localSheetId="9">B1B!$A$1:$H$42</definedName>
    <definedName name="_xlnm.Print_Area" localSheetId="8">B1C!$A$1:$H$42</definedName>
    <definedName name="_xlnm.Print_Area" localSheetId="7">B2A!$A$1:$H$42</definedName>
    <definedName name="_xlnm.Print_Area" localSheetId="6">B2B!$A$1:$H$42</definedName>
    <definedName name="_xlnm.Print_Area" localSheetId="19">'G1'!$A$1:$H$42</definedName>
    <definedName name="_xlnm.Print_Area" localSheetId="21">GEW!$A$1:$H$42</definedName>
    <definedName name="_xlnm.Print_Area" localSheetId="20">GS!$A$1:$H$42</definedName>
    <definedName name="_xlnm.Print_Area" localSheetId="18">'K1'!$A$1:$H$42</definedName>
    <definedName name="_xlnm.Print_Area" localSheetId="17">'K2'!$A$1:$H$42</definedName>
    <definedName name="_xlnm.Print_Area" localSheetId="16">'K3'!$A$1:$H$42</definedName>
    <definedName name="_xlnm.Print_Area" localSheetId="15">'K5'!$A$1:$H$42</definedName>
    <definedName name="_xlnm.Print_Area" localSheetId="14">'L1'!$A$1:$H$42</definedName>
    <definedName name="_xlnm.Print_Area" localSheetId="3">'L2'!$A$1:$H$42</definedName>
    <definedName name="_xlnm.Print_Area" localSheetId="2">'L3'!$A$1:$H$42</definedName>
    <definedName name="_xlnm.Print_Area" localSheetId="1">'L4'!$A$1:$H$43</definedName>
    <definedName name="_xlnm.Print_Area" localSheetId="13">'MV1'!$A$1:$H$42</definedName>
    <definedName name="_xlnm.Print_Area" localSheetId="12">'MV2'!$A$1:$H$42</definedName>
    <definedName name="Z_3515F0C3_212C_11D6_9FA4_00105AF813F4_.wvu.Cols" localSheetId="5" hidden="1">'A1'!#REF!</definedName>
    <definedName name="Z_3515F0C3_212C_11D6_9FA4_00105AF813F4_.wvu.Cols" localSheetId="4" hidden="1">'A2'!#REF!</definedName>
    <definedName name="Z_3515F0C3_212C_11D6_9FA4_00105AF813F4_.wvu.Cols" localSheetId="10" hidden="1">B1A!#REF!</definedName>
    <definedName name="Z_3515F0C3_212C_11D6_9FA4_00105AF813F4_.wvu.Cols" localSheetId="11" hidden="1">'B1A BIS'!#REF!</definedName>
    <definedName name="Z_3515F0C3_212C_11D6_9FA4_00105AF813F4_.wvu.Cols" localSheetId="9" hidden="1">B1B!#REF!</definedName>
    <definedName name="Z_3515F0C3_212C_11D6_9FA4_00105AF813F4_.wvu.Cols" localSheetId="8" hidden="1">B1C!#REF!</definedName>
    <definedName name="Z_3515F0C3_212C_11D6_9FA4_00105AF813F4_.wvu.Cols" localSheetId="7" hidden="1">B2A!#REF!</definedName>
    <definedName name="Z_3515F0C3_212C_11D6_9FA4_00105AF813F4_.wvu.Cols" localSheetId="6" hidden="1">B2B!#REF!</definedName>
    <definedName name="Z_3515F0C3_212C_11D6_9FA4_00105AF813F4_.wvu.Cols" localSheetId="19" hidden="1">'G1'!#REF!</definedName>
    <definedName name="Z_3515F0C3_212C_11D6_9FA4_00105AF813F4_.wvu.Cols" localSheetId="21" hidden="1">GEW!#REF!</definedName>
    <definedName name="Z_3515F0C3_212C_11D6_9FA4_00105AF813F4_.wvu.Cols" localSheetId="20" hidden="1">GS!#REF!</definedName>
    <definedName name="Z_3515F0C3_212C_11D6_9FA4_00105AF813F4_.wvu.Cols" localSheetId="18" hidden="1">'K1'!#REF!</definedName>
    <definedName name="Z_3515F0C3_212C_11D6_9FA4_00105AF813F4_.wvu.Cols" localSheetId="17" hidden="1">'K2'!#REF!</definedName>
    <definedName name="Z_3515F0C3_212C_11D6_9FA4_00105AF813F4_.wvu.Cols" localSheetId="16" hidden="1">'K3'!#REF!</definedName>
    <definedName name="Z_3515F0C3_212C_11D6_9FA4_00105AF813F4_.wvu.Cols" localSheetId="15" hidden="1">'K5'!#REF!</definedName>
    <definedName name="Z_3515F0C3_212C_11D6_9FA4_00105AF813F4_.wvu.Cols" localSheetId="14" hidden="1">'L1'!#REF!</definedName>
    <definedName name="Z_3515F0C3_212C_11D6_9FA4_00105AF813F4_.wvu.Cols" localSheetId="3" hidden="1">'L2'!#REF!</definedName>
    <definedName name="Z_3515F0C3_212C_11D6_9FA4_00105AF813F4_.wvu.Cols" localSheetId="2" hidden="1">'L3'!#REF!</definedName>
    <definedName name="Z_3515F0C3_212C_11D6_9FA4_00105AF813F4_.wvu.Cols" localSheetId="1" hidden="1">'L4'!#REF!</definedName>
    <definedName name="Z_3515F0C3_212C_11D6_9FA4_00105AF813F4_.wvu.Cols" localSheetId="13" hidden="1">'MV1'!#REF!</definedName>
    <definedName name="Z_3515F0C3_212C_11D6_9FA4_00105AF813F4_.wvu.Cols" localSheetId="12" hidden="1">'MV2'!#REF!</definedName>
    <definedName name="Z_575C8073_5FD0_11D5_9FA9_00105AF771B6_.wvu.Cols" localSheetId="5" hidden="1">'A1'!#REF!</definedName>
    <definedName name="Z_575C8073_5FD0_11D5_9FA9_00105AF771B6_.wvu.Cols" localSheetId="4" hidden="1">'A2'!#REF!</definedName>
    <definedName name="Z_575C8073_5FD0_11D5_9FA9_00105AF771B6_.wvu.Cols" localSheetId="10" hidden="1">B1A!#REF!</definedName>
    <definedName name="Z_575C8073_5FD0_11D5_9FA9_00105AF771B6_.wvu.Cols" localSheetId="11" hidden="1">'B1A BIS'!#REF!</definedName>
    <definedName name="Z_575C8073_5FD0_11D5_9FA9_00105AF771B6_.wvu.Cols" localSheetId="9" hidden="1">B1B!#REF!</definedName>
    <definedName name="Z_575C8073_5FD0_11D5_9FA9_00105AF771B6_.wvu.Cols" localSheetId="8" hidden="1">B1C!#REF!</definedName>
    <definedName name="Z_575C8073_5FD0_11D5_9FA9_00105AF771B6_.wvu.Cols" localSheetId="7" hidden="1">B2A!#REF!</definedName>
    <definedName name="Z_575C8073_5FD0_11D5_9FA9_00105AF771B6_.wvu.Cols" localSheetId="6" hidden="1">B2B!#REF!</definedName>
    <definedName name="Z_575C8073_5FD0_11D5_9FA9_00105AF771B6_.wvu.Cols" localSheetId="19" hidden="1">'G1'!#REF!</definedName>
    <definedName name="Z_575C8073_5FD0_11D5_9FA9_00105AF771B6_.wvu.Cols" localSheetId="21" hidden="1">GEW!#REF!</definedName>
    <definedName name="Z_575C8073_5FD0_11D5_9FA9_00105AF771B6_.wvu.Cols" localSheetId="20" hidden="1">GS!#REF!</definedName>
    <definedName name="Z_575C8073_5FD0_11D5_9FA9_00105AF771B6_.wvu.Cols" localSheetId="18" hidden="1">'K1'!#REF!</definedName>
    <definedName name="Z_575C8073_5FD0_11D5_9FA9_00105AF771B6_.wvu.Cols" localSheetId="17" hidden="1">'K2'!#REF!</definedName>
    <definedName name="Z_575C8073_5FD0_11D5_9FA9_00105AF771B6_.wvu.Cols" localSheetId="16" hidden="1">'K3'!#REF!</definedName>
    <definedName name="Z_575C8073_5FD0_11D5_9FA9_00105AF771B6_.wvu.Cols" localSheetId="15" hidden="1">'K5'!#REF!</definedName>
    <definedName name="Z_575C8073_5FD0_11D5_9FA9_00105AF771B6_.wvu.Cols" localSheetId="14" hidden="1">'L1'!#REF!</definedName>
    <definedName name="Z_575C8073_5FD0_11D5_9FA9_00105AF771B6_.wvu.Cols" localSheetId="3" hidden="1">'L2'!#REF!</definedName>
    <definedName name="Z_575C8073_5FD0_11D5_9FA9_00105AF771B6_.wvu.Cols" localSheetId="2" hidden="1">'L3'!#REF!</definedName>
    <definedName name="Z_575C8073_5FD0_11D5_9FA9_00105AF771B6_.wvu.Cols" localSheetId="1" hidden="1">'L4'!#REF!</definedName>
    <definedName name="Z_575C8073_5FD0_11D5_9FA9_00105AF771B6_.wvu.Cols" localSheetId="13" hidden="1">'MV1'!#REF!</definedName>
    <definedName name="Z_575C8073_5FD0_11D5_9FA9_00105AF771B6_.wvu.Cols" localSheetId="12" hidden="1">'MV2'!#REF!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9" i="15" l="1"/>
  <c r="J50" i="15"/>
  <c r="J51" i="15"/>
  <c r="J52" i="15"/>
  <c r="J53" i="15"/>
  <c r="J48" i="15"/>
  <c r="K49" i="15"/>
  <c r="K50" i="15"/>
  <c r="K51" i="15"/>
  <c r="K52" i="15"/>
  <c r="K53" i="15"/>
  <c r="K48" i="15"/>
  <c r="K47" i="15"/>
  <c r="H9" i="2"/>
  <c r="H10" i="2"/>
  <c r="H11" i="2" s="1"/>
  <c r="H12" i="2" s="1"/>
  <c r="H13" i="2" s="1"/>
  <c r="H14" i="2" s="1"/>
  <c r="H6" i="2"/>
  <c r="H7" i="2" s="1"/>
  <c r="H8" i="2" s="1"/>
  <c r="H5" i="2"/>
  <c r="B6" i="22"/>
  <c r="B6" i="21"/>
  <c r="B6" i="20"/>
  <c r="B6" i="19"/>
  <c r="B6" i="18"/>
  <c r="B6" i="17"/>
  <c r="B6" i="16"/>
  <c r="B6" i="15"/>
  <c r="B6" i="14"/>
  <c r="B6" i="13"/>
  <c r="B6" i="12"/>
  <c r="B6" i="11"/>
  <c r="B6" i="10"/>
  <c r="B6" i="9"/>
  <c r="B6" i="8"/>
  <c r="B6" i="7"/>
  <c r="B6" i="6"/>
  <c r="B6" i="5"/>
  <c r="B6" i="4"/>
  <c r="B6" i="3"/>
  <c r="D3" i="22" l="1"/>
  <c r="C19" i="22" s="1"/>
  <c r="D2" i="22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D3" i="21"/>
  <c r="D2" i="21"/>
  <c r="C6" i="21" s="1"/>
  <c r="D6" i="21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D3" i="20"/>
  <c r="D2" i="20"/>
  <c r="C6" i="20" s="1"/>
  <c r="D6" i="20" s="1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D3" i="19"/>
  <c r="D39" i="19" s="1"/>
  <c r="D2" i="19"/>
  <c r="C6" i="19" s="1"/>
  <c r="D6" i="19" s="1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D3" i="18"/>
  <c r="D32" i="18" s="1"/>
  <c r="D2" i="18"/>
  <c r="C6" i="18" s="1"/>
  <c r="D6" i="18" s="1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8" i="17"/>
  <c r="D3" i="17"/>
  <c r="D42" i="17" s="1"/>
  <c r="D2" i="17"/>
  <c r="C6" i="17" s="1"/>
  <c r="D6" i="17" s="1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D3" i="16"/>
  <c r="C39" i="16" s="1"/>
  <c r="D2" i="16"/>
  <c r="C6" i="16" s="1"/>
  <c r="D6" i="16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D3" i="15"/>
  <c r="D42" i="15" s="1"/>
  <c r="D2" i="15"/>
  <c r="C6" i="15" s="1"/>
  <c r="D6" i="15" s="1"/>
  <c r="K42" i="15" l="1"/>
  <c r="J42" i="15"/>
  <c r="C6" i="22"/>
  <c r="D6" i="22" s="1"/>
  <c r="C17" i="22"/>
  <c r="D8" i="22"/>
  <c r="C16" i="15"/>
  <c r="E16" i="15" s="1"/>
  <c r="C12" i="17"/>
  <c r="H12" i="17" s="1"/>
  <c r="C26" i="17"/>
  <c r="E26" i="17" s="1"/>
  <c r="D32" i="17"/>
  <c r="C39" i="17"/>
  <c r="H39" i="17" s="1"/>
  <c r="D30" i="15"/>
  <c r="D7" i="17"/>
  <c r="D14" i="17"/>
  <c r="C21" i="17"/>
  <c r="H21" i="17" s="1"/>
  <c r="D28" i="17"/>
  <c r="C35" i="17"/>
  <c r="E35" i="17" s="1"/>
  <c r="D41" i="17"/>
  <c r="D8" i="17"/>
  <c r="D19" i="17"/>
  <c r="D10" i="17"/>
  <c r="C17" i="17"/>
  <c r="E17" i="17" s="1"/>
  <c r="D23" i="17"/>
  <c r="C30" i="17"/>
  <c r="H30" i="17" s="1"/>
  <c r="D37" i="17"/>
  <c r="C9" i="18"/>
  <c r="H9" i="18" s="1"/>
  <c r="D23" i="18"/>
  <c r="C36" i="18"/>
  <c r="E36" i="18" s="1"/>
  <c r="C10" i="19"/>
  <c r="E10" i="19" s="1"/>
  <c r="F10" i="19" s="1"/>
  <c r="D14" i="19"/>
  <c r="D17" i="19"/>
  <c r="C21" i="19"/>
  <c r="H21" i="19" s="1"/>
  <c r="D24" i="19"/>
  <c r="C27" i="19"/>
  <c r="H27" i="19" s="1"/>
  <c r="D30" i="19"/>
  <c r="C34" i="19"/>
  <c r="E34" i="19" s="1"/>
  <c r="F34" i="19" s="1"/>
  <c r="C37" i="19"/>
  <c r="E37" i="19" s="1"/>
  <c r="F37" i="19" s="1"/>
  <c r="D41" i="19"/>
  <c r="D21" i="15"/>
  <c r="C34" i="15"/>
  <c r="H34" i="15" s="1"/>
  <c r="C9" i="16"/>
  <c r="H9" i="16" s="1"/>
  <c r="C11" i="17"/>
  <c r="E11" i="17" s="1"/>
  <c r="D13" i="17"/>
  <c r="C15" i="17"/>
  <c r="H15" i="17" s="1"/>
  <c r="D17" i="17"/>
  <c r="C20" i="17"/>
  <c r="E20" i="17" s="1"/>
  <c r="D22" i="17"/>
  <c r="C24" i="17"/>
  <c r="H24" i="17" s="1"/>
  <c r="D26" i="17"/>
  <c r="C29" i="17"/>
  <c r="E29" i="17" s="1"/>
  <c r="D31" i="17"/>
  <c r="C33" i="17"/>
  <c r="H33" i="17" s="1"/>
  <c r="D35" i="17"/>
  <c r="C38" i="17"/>
  <c r="E38" i="17" s="1"/>
  <c r="D40" i="17"/>
  <c r="C42" i="17"/>
  <c r="H42" i="17" s="1"/>
  <c r="C7" i="18"/>
  <c r="H7" i="18" s="1"/>
  <c r="D14" i="18"/>
  <c r="C27" i="18"/>
  <c r="H27" i="18" s="1"/>
  <c r="D41" i="18"/>
  <c r="D8" i="19"/>
  <c r="C12" i="19"/>
  <c r="E12" i="19" s="1"/>
  <c r="D15" i="19"/>
  <c r="C18" i="19"/>
  <c r="H18" i="19" s="1"/>
  <c r="D21" i="19"/>
  <c r="C25" i="19"/>
  <c r="E25" i="19" s="1"/>
  <c r="F25" i="19" s="1"/>
  <c r="C28" i="19"/>
  <c r="E28" i="19" s="1"/>
  <c r="G28" i="19" s="1"/>
  <c r="D32" i="19"/>
  <c r="D35" i="19"/>
  <c r="C39" i="19"/>
  <c r="H39" i="19" s="1"/>
  <c r="D42" i="19"/>
  <c r="C7" i="15"/>
  <c r="E7" i="15" s="1"/>
  <c r="D12" i="15"/>
  <c r="C25" i="15"/>
  <c r="E25" i="15" s="1"/>
  <c r="D39" i="15"/>
  <c r="C7" i="16"/>
  <c r="E7" i="16" s="1"/>
  <c r="G7" i="16" s="1"/>
  <c r="D12" i="16"/>
  <c r="C8" i="17"/>
  <c r="E8" i="17" s="1"/>
  <c r="C9" i="17"/>
  <c r="E9" i="17" s="1"/>
  <c r="G9" i="17" s="1"/>
  <c r="D11" i="17"/>
  <c r="C14" i="17"/>
  <c r="H14" i="17" s="1"/>
  <c r="D16" i="17"/>
  <c r="C18" i="17"/>
  <c r="H18" i="17" s="1"/>
  <c r="D20" i="17"/>
  <c r="C23" i="17"/>
  <c r="H23" i="17" s="1"/>
  <c r="D25" i="17"/>
  <c r="C27" i="17"/>
  <c r="H27" i="17" s="1"/>
  <c r="D29" i="17"/>
  <c r="C32" i="17"/>
  <c r="H32" i="17" s="1"/>
  <c r="D34" i="17"/>
  <c r="C36" i="17"/>
  <c r="H36" i="17" s="1"/>
  <c r="D38" i="17"/>
  <c r="C41" i="17"/>
  <c r="H41" i="17" s="1"/>
  <c r="C18" i="18"/>
  <c r="H18" i="18" s="1"/>
  <c r="C7" i="19"/>
  <c r="E7" i="19" s="1"/>
  <c r="G7" i="19" s="1"/>
  <c r="C9" i="19"/>
  <c r="E9" i="19" s="1"/>
  <c r="D12" i="19"/>
  <c r="C16" i="19"/>
  <c r="E16" i="19" s="1"/>
  <c r="G16" i="19" s="1"/>
  <c r="C19" i="19"/>
  <c r="E19" i="19" s="1"/>
  <c r="F19" i="19" s="1"/>
  <c r="D23" i="19"/>
  <c r="D26" i="19"/>
  <c r="C30" i="19"/>
  <c r="E30" i="19" s="1"/>
  <c r="D33" i="19"/>
  <c r="C36" i="19"/>
  <c r="H36" i="19" s="1"/>
  <c r="C8" i="22"/>
  <c r="C41" i="21"/>
  <c r="D40" i="21"/>
  <c r="C38" i="21"/>
  <c r="D37" i="21"/>
  <c r="C35" i="21"/>
  <c r="D34" i="21"/>
  <c r="C32" i="21"/>
  <c r="D31" i="21"/>
  <c r="C29" i="21"/>
  <c r="D28" i="21"/>
  <c r="C26" i="21"/>
  <c r="D25" i="21"/>
  <c r="C23" i="21"/>
  <c r="D22" i="21"/>
  <c r="C20" i="21"/>
  <c r="D19" i="21"/>
  <c r="C17" i="21"/>
  <c r="D16" i="21"/>
  <c r="C14" i="21"/>
  <c r="D13" i="21"/>
  <c r="C11" i="21"/>
  <c r="D10" i="21"/>
  <c r="C8" i="21"/>
  <c r="D7" i="21"/>
  <c r="D42" i="21"/>
  <c r="C40" i="21"/>
  <c r="D39" i="21"/>
  <c r="C37" i="21"/>
  <c r="D36" i="21"/>
  <c r="C34" i="21"/>
  <c r="D33" i="21"/>
  <c r="C31" i="21"/>
  <c r="D30" i="21"/>
  <c r="C28" i="21"/>
  <c r="D27" i="21"/>
  <c r="C25" i="21"/>
  <c r="D24" i="21"/>
  <c r="C22" i="21"/>
  <c r="D21" i="21"/>
  <c r="C19" i="21"/>
  <c r="D18" i="21"/>
  <c r="C16" i="21"/>
  <c r="D15" i="21"/>
  <c r="C13" i="21"/>
  <c r="D12" i="21"/>
  <c r="D17" i="21"/>
  <c r="D8" i="21"/>
  <c r="C10" i="21"/>
  <c r="D11" i="21"/>
  <c r="C15" i="21"/>
  <c r="D20" i="21"/>
  <c r="C24" i="21"/>
  <c r="D29" i="21"/>
  <c r="C33" i="21"/>
  <c r="D38" i="21"/>
  <c r="C42" i="21"/>
  <c r="D9" i="21"/>
  <c r="C12" i="21"/>
  <c r="C21" i="21"/>
  <c r="D26" i="21"/>
  <c r="C30" i="21"/>
  <c r="D35" i="21"/>
  <c r="C39" i="21"/>
  <c r="C7" i="21"/>
  <c r="C9" i="21"/>
  <c r="D14" i="21"/>
  <c r="C18" i="21"/>
  <c r="D23" i="21"/>
  <c r="C27" i="21"/>
  <c r="D32" i="21"/>
  <c r="C36" i="21"/>
  <c r="D41" i="21"/>
  <c r="C41" i="20"/>
  <c r="D40" i="20"/>
  <c r="C38" i="20"/>
  <c r="D37" i="20"/>
  <c r="C35" i="20"/>
  <c r="D34" i="20"/>
  <c r="C32" i="20"/>
  <c r="D31" i="20"/>
  <c r="C29" i="20"/>
  <c r="D28" i="20"/>
  <c r="C26" i="20"/>
  <c r="D25" i="20"/>
  <c r="C23" i="20"/>
  <c r="D22" i="20"/>
  <c r="C20" i="20"/>
  <c r="D19" i="20"/>
  <c r="C17" i="20"/>
  <c r="D16" i="20"/>
  <c r="C14" i="20"/>
  <c r="D13" i="20"/>
  <c r="C11" i="20"/>
  <c r="D10" i="20"/>
  <c r="C8" i="20"/>
  <c r="D7" i="20"/>
  <c r="D42" i="20"/>
  <c r="C40" i="20"/>
  <c r="D39" i="20"/>
  <c r="C37" i="20"/>
  <c r="D36" i="20"/>
  <c r="C34" i="20"/>
  <c r="D33" i="20"/>
  <c r="C31" i="20"/>
  <c r="D30" i="20"/>
  <c r="C28" i="20"/>
  <c r="D27" i="20"/>
  <c r="C25" i="20"/>
  <c r="D24" i="20"/>
  <c r="C22" i="20"/>
  <c r="D21" i="20"/>
  <c r="C19" i="20"/>
  <c r="D18" i="20"/>
  <c r="C16" i="20"/>
  <c r="D15" i="20"/>
  <c r="C13" i="20"/>
  <c r="D12" i="20"/>
  <c r="C10" i="20"/>
  <c r="D9" i="20"/>
  <c r="D8" i="20"/>
  <c r="C12" i="20"/>
  <c r="D17" i="20"/>
  <c r="C21" i="20"/>
  <c r="D26" i="20"/>
  <c r="C30" i="20"/>
  <c r="D35" i="20"/>
  <c r="C39" i="20"/>
  <c r="D11" i="20"/>
  <c r="C15" i="20"/>
  <c r="D20" i="20"/>
  <c r="C24" i="20"/>
  <c r="D29" i="20"/>
  <c r="C33" i="20"/>
  <c r="D38" i="20"/>
  <c r="C42" i="20"/>
  <c r="C7" i="20"/>
  <c r="C9" i="20"/>
  <c r="D14" i="20"/>
  <c r="C18" i="20"/>
  <c r="D23" i="20"/>
  <c r="C27" i="20"/>
  <c r="D32" i="20"/>
  <c r="C36" i="20"/>
  <c r="D41" i="20"/>
  <c r="C41" i="19"/>
  <c r="D40" i="19"/>
  <c r="C38" i="19"/>
  <c r="D37" i="19"/>
  <c r="C35" i="19"/>
  <c r="D34" i="19"/>
  <c r="C32" i="19"/>
  <c r="D31" i="19"/>
  <c r="C29" i="19"/>
  <c r="D28" i="19"/>
  <c r="C26" i="19"/>
  <c r="D25" i="19"/>
  <c r="C23" i="19"/>
  <c r="D22" i="19"/>
  <c r="C20" i="19"/>
  <c r="D19" i="19"/>
  <c r="C17" i="19"/>
  <c r="D16" i="19"/>
  <c r="C14" i="19"/>
  <c r="D13" i="19"/>
  <c r="C11" i="19"/>
  <c r="D10" i="19"/>
  <c r="C8" i="19"/>
  <c r="D7" i="19"/>
  <c r="D9" i="19"/>
  <c r="D11" i="19"/>
  <c r="C13" i="19"/>
  <c r="C15" i="19"/>
  <c r="D18" i="19"/>
  <c r="D20" i="19"/>
  <c r="C22" i="19"/>
  <c r="C24" i="19"/>
  <c r="D27" i="19"/>
  <c r="D29" i="19"/>
  <c r="C31" i="19"/>
  <c r="C33" i="19"/>
  <c r="D36" i="19"/>
  <c r="D38" i="19"/>
  <c r="C40" i="19"/>
  <c r="C42" i="19"/>
  <c r="C41" i="18"/>
  <c r="D40" i="18"/>
  <c r="C38" i="18"/>
  <c r="D37" i="18"/>
  <c r="C35" i="18"/>
  <c r="D34" i="18"/>
  <c r="C32" i="18"/>
  <c r="D31" i="18"/>
  <c r="C29" i="18"/>
  <c r="D28" i="18"/>
  <c r="C26" i="18"/>
  <c r="D25" i="18"/>
  <c r="C23" i="18"/>
  <c r="D22" i="18"/>
  <c r="C20" i="18"/>
  <c r="D19" i="18"/>
  <c r="C17" i="18"/>
  <c r="D16" i="18"/>
  <c r="C14" i="18"/>
  <c r="D13" i="18"/>
  <c r="C11" i="18"/>
  <c r="D10" i="18"/>
  <c r="C8" i="18"/>
  <c r="D7" i="18"/>
  <c r="D42" i="18"/>
  <c r="C40" i="18"/>
  <c r="D39" i="18"/>
  <c r="C37" i="18"/>
  <c r="D36" i="18"/>
  <c r="C34" i="18"/>
  <c r="D33" i="18"/>
  <c r="C31" i="18"/>
  <c r="D30" i="18"/>
  <c r="C28" i="18"/>
  <c r="D27" i="18"/>
  <c r="C25" i="18"/>
  <c r="D24" i="18"/>
  <c r="C22" i="18"/>
  <c r="D21" i="18"/>
  <c r="C19" i="18"/>
  <c r="D18" i="18"/>
  <c r="C16" i="18"/>
  <c r="D15" i="18"/>
  <c r="C13" i="18"/>
  <c r="D12" i="18"/>
  <c r="C10" i="18"/>
  <c r="D9" i="18"/>
  <c r="D8" i="18"/>
  <c r="C12" i="18"/>
  <c r="D17" i="18"/>
  <c r="C21" i="18"/>
  <c r="D26" i="18"/>
  <c r="C30" i="18"/>
  <c r="D35" i="18"/>
  <c r="C39" i="18"/>
  <c r="D11" i="18"/>
  <c r="C15" i="18"/>
  <c r="D20" i="18"/>
  <c r="C24" i="18"/>
  <c r="D29" i="18"/>
  <c r="C33" i="18"/>
  <c r="D38" i="18"/>
  <c r="C42" i="18"/>
  <c r="C7" i="17"/>
  <c r="D9" i="17"/>
  <c r="C10" i="17"/>
  <c r="D12" i="17"/>
  <c r="C13" i="17"/>
  <c r="D15" i="17"/>
  <c r="C16" i="17"/>
  <c r="D18" i="17"/>
  <c r="C19" i="17"/>
  <c r="D21" i="17"/>
  <c r="C22" i="17"/>
  <c r="D24" i="17"/>
  <c r="C25" i="17"/>
  <c r="D27" i="17"/>
  <c r="C28" i="17"/>
  <c r="D30" i="17"/>
  <c r="C31" i="17"/>
  <c r="D33" i="17"/>
  <c r="C34" i="17"/>
  <c r="D36" i="17"/>
  <c r="C37" i="17"/>
  <c r="D39" i="17"/>
  <c r="C40" i="17"/>
  <c r="H39" i="16"/>
  <c r="E39" i="16"/>
  <c r="D14" i="16"/>
  <c r="C16" i="16"/>
  <c r="D17" i="16"/>
  <c r="C21" i="16"/>
  <c r="D26" i="16"/>
  <c r="C30" i="16"/>
  <c r="D35" i="16"/>
  <c r="C41" i="16"/>
  <c r="D40" i="16"/>
  <c r="C38" i="16"/>
  <c r="D37" i="16"/>
  <c r="C35" i="16"/>
  <c r="D34" i="16"/>
  <c r="C32" i="16"/>
  <c r="D31" i="16"/>
  <c r="C29" i="16"/>
  <c r="D28" i="16"/>
  <c r="C26" i="16"/>
  <c r="D25" i="16"/>
  <c r="C23" i="16"/>
  <c r="D22" i="16"/>
  <c r="C20" i="16"/>
  <c r="D19" i="16"/>
  <c r="C17" i="16"/>
  <c r="D16" i="16"/>
  <c r="C14" i="16"/>
  <c r="D13" i="16"/>
  <c r="C11" i="16"/>
  <c r="D10" i="16"/>
  <c r="C8" i="16"/>
  <c r="D7" i="16"/>
  <c r="D42" i="16"/>
  <c r="C40" i="16"/>
  <c r="D39" i="16"/>
  <c r="C37" i="16"/>
  <c r="D36" i="16"/>
  <c r="C34" i="16"/>
  <c r="D33" i="16"/>
  <c r="C31" i="16"/>
  <c r="D30" i="16"/>
  <c r="C28" i="16"/>
  <c r="D27" i="16"/>
  <c r="C25" i="16"/>
  <c r="D24" i="16"/>
  <c r="C22" i="16"/>
  <c r="D21" i="16"/>
  <c r="C19" i="16"/>
  <c r="D18" i="16"/>
  <c r="D9" i="16"/>
  <c r="D11" i="16"/>
  <c r="C13" i="16"/>
  <c r="C15" i="16"/>
  <c r="D20" i="16"/>
  <c r="C24" i="16"/>
  <c r="D29" i="16"/>
  <c r="C33" i="16"/>
  <c r="D38" i="16"/>
  <c r="C42" i="16"/>
  <c r="D8" i="16"/>
  <c r="C10" i="16"/>
  <c r="C12" i="16"/>
  <c r="D15" i="16"/>
  <c r="C18" i="16"/>
  <c r="D23" i="16"/>
  <c r="C27" i="16"/>
  <c r="D32" i="16"/>
  <c r="C36" i="16"/>
  <c r="D41" i="16"/>
  <c r="C10" i="15"/>
  <c r="D15" i="15"/>
  <c r="C19" i="15"/>
  <c r="D24" i="15"/>
  <c r="C28" i="15"/>
  <c r="D33" i="15"/>
  <c r="C37" i="15"/>
  <c r="C41" i="15"/>
  <c r="D40" i="15"/>
  <c r="C38" i="15"/>
  <c r="D37" i="15"/>
  <c r="C35" i="15"/>
  <c r="D34" i="15"/>
  <c r="C32" i="15"/>
  <c r="D31" i="15"/>
  <c r="C29" i="15"/>
  <c r="D28" i="15"/>
  <c r="C26" i="15"/>
  <c r="D25" i="15"/>
  <c r="C23" i="15"/>
  <c r="D22" i="15"/>
  <c r="C20" i="15"/>
  <c r="D19" i="15"/>
  <c r="C17" i="15"/>
  <c r="D16" i="15"/>
  <c r="C14" i="15"/>
  <c r="D13" i="15"/>
  <c r="C11" i="15"/>
  <c r="D10" i="15"/>
  <c r="C8" i="15"/>
  <c r="D7" i="15"/>
  <c r="C42" i="15"/>
  <c r="D41" i="15"/>
  <c r="C39" i="15"/>
  <c r="D38" i="15"/>
  <c r="C36" i="15"/>
  <c r="D35" i="15"/>
  <c r="C33" i="15"/>
  <c r="D32" i="15"/>
  <c r="C30" i="15"/>
  <c r="D29" i="15"/>
  <c r="C27" i="15"/>
  <c r="D26" i="15"/>
  <c r="C24" i="15"/>
  <c r="D23" i="15"/>
  <c r="C21" i="15"/>
  <c r="D20" i="15"/>
  <c r="C18" i="15"/>
  <c r="D17" i="15"/>
  <c r="C15" i="15"/>
  <c r="D14" i="15"/>
  <c r="C12" i="15"/>
  <c r="D11" i="15"/>
  <c r="C9" i="15"/>
  <c r="D8" i="15"/>
  <c r="J8" i="15" s="1"/>
  <c r="D9" i="15"/>
  <c r="C13" i="15"/>
  <c r="D18" i="15"/>
  <c r="C22" i="15"/>
  <c r="D27" i="15"/>
  <c r="C31" i="15"/>
  <c r="D36" i="15"/>
  <c r="C40" i="15"/>
  <c r="K14" i="15" l="1"/>
  <c r="J14" i="15"/>
  <c r="K26" i="15"/>
  <c r="J26" i="15"/>
  <c r="K38" i="15"/>
  <c r="J38" i="15"/>
  <c r="K13" i="15"/>
  <c r="J13" i="15"/>
  <c r="J25" i="15"/>
  <c r="K25" i="15"/>
  <c r="K37" i="15"/>
  <c r="J37" i="15"/>
  <c r="K18" i="15"/>
  <c r="J18" i="15"/>
  <c r="K21" i="15"/>
  <c r="J21" i="15"/>
  <c r="K29" i="15"/>
  <c r="J29" i="15"/>
  <c r="J16" i="15"/>
  <c r="K16" i="15"/>
  <c r="K28" i="15"/>
  <c r="J28" i="15"/>
  <c r="J40" i="15"/>
  <c r="K40" i="15"/>
  <c r="J17" i="15"/>
  <c r="K17" i="15"/>
  <c r="J41" i="15"/>
  <c r="K41" i="15"/>
  <c r="K9" i="15"/>
  <c r="J9" i="15"/>
  <c r="K30" i="15"/>
  <c r="J30" i="15"/>
  <c r="K20" i="15"/>
  <c r="J20" i="15"/>
  <c r="J32" i="15"/>
  <c r="K32" i="15"/>
  <c r="J7" i="15"/>
  <c r="D43" i="15"/>
  <c r="J33" i="15"/>
  <c r="K33" i="15"/>
  <c r="J39" i="15"/>
  <c r="K39" i="15"/>
  <c r="K19" i="15"/>
  <c r="J19" i="15"/>
  <c r="J36" i="15"/>
  <c r="K36" i="15"/>
  <c r="K11" i="15"/>
  <c r="J11" i="15"/>
  <c r="J23" i="15"/>
  <c r="K23" i="15"/>
  <c r="K35" i="15"/>
  <c r="J35" i="15"/>
  <c r="K10" i="15"/>
  <c r="J10" i="15"/>
  <c r="K22" i="15"/>
  <c r="J22" i="15"/>
  <c r="K34" i="15"/>
  <c r="J34" i="15"/>
  <c r="J15" i="15"/>
  <c r="K15" i="15"/>
  <c r="J31" i="15"/>
  <c r="K31" i="15"/>
  <c r="K27" i="15"/>
  <c r="J27" i="15"/>
  <c r="J24" i="15"/>
  <c r="K24" i="15"/>
  <c r="K12" i="15"/>
  <c r="J12" i="15"/>
  <c r="H10" i="19"/>
  <c r="H12" i="19"/>
  <c r="H37" i="19"/>
  <c r="G37" i="19"/>
  <c r="G34" i="19"/>
  <c r="H7" i="16"/>
  <c r="H36" i="18"/>
  <c r="E36" i="19"/>
  <c r="G36" i="19" s="1"/>
  <c r="E18" i="19"/>
  <c r="G18" i="19" s="1"/>
  <c r="E18" i="17"/>
  <c r="G18" i="17" s="1"/>
  <c r="E15" i="17"/>
  <c r="F15" i="17" s="1"/>
  <c r="H9" i="17"/>
  <c r="H16" i="15"/>
  <c r="E12" i="17"/>
  <c r="G12" i="17" s="1"/>
  <c r="F7" i="19"/>
  <c r="E42" i="17"/>
  <c r="G42" i="17" s="1"/>
  <c r="E32" i="17"/>
  <c r="G32" i="17" s="1"/>
  <c r="H35" i="17"/>
  <c r="G10" i="19"/>
  <c r="E9" i="16"/>
  <c r="F9" i="16" s="1"/>
  <c r="H29" i="17"/>
  <c r="H25" i="15"/>
  <c r="F16" i="19"/>
  <c r="H16" i="19"/>
  <c r="E18" i="18"/>
  <c r="F18" i="18" s="1"/>
  <c r="E21" i="19"/>
  <c r="F21" i="19" s="1"/>
  <c r="H17" i="17"/>
  <c r="E9" i="18"/>
  <c r="G9" i="18" s="1"/>
  <c r="E39" i="17"/>
  <c r="G39" i="17" s="1"/>
  <c r="E27" i="18"/>
  <c r="G27" i="18" s="1"/>
  <c r="G19" i="19"/>
  <c r="H7" i="19"/>
  <c r="E23" i="17"/>
  <c r="G23" i="17" s="1"/>
  <c r="E33" i="17"/>
  <c r="F33" i="17" s="1"/>
  <c r="H20" i="17"/>
  <c r="F28" i="19"/>
  <c r="E34" i="15"/>
  <c r="G34" i="15" s="1"/>
  <c r="F7" i="16"/>
  <c r="E36" i="17"/>
  <c r="G36" i="17" s="1"/>
  <c r="F9" i="17"/>
  <c r="E27" i="19"/>
  <c r="G27" i="19" s="1"/>
  <c r="E39" i="19"/>
  <c r="F39" i="19" s="1"/>
  <c r="H28" i="19"/>
  <c r="E41" i="17"/>
  <c r="G41" i="17" s="1"/>
  <c r="H26" i="17"/>
  <c r="E21" i="17"/>
  <c r="G21" i="17" s="1"/>
  <c r="H9" i="19"/>
  <c r="H8" i="17"/>
  <c r="E14" i="17"/>
  <c r="G14" i="17" s="1"/>
  <c r="E30" i="17"/>
  <c r="H30" i="19"/>
  <c r="H7" i="15"/>
  <c r="H11" i="17"/>
  <c r="H38" i="17"/>
  <c r="E24" i="17"/>
  <c r="G24" i="17" s="1"/>
  <c r="E7" i="18"/>
  <c r="F7" i="18" s="1"/>
  <c r="G25" i="19"/>
  <c r="E27" i="17"/>
  <c r="G27" i="17" s="1"/>
  <c r="H34" i="19"/>
  <c r="H25" i="19"/>
  <c r="H19" i="19"/>
  <c r="H8" i="22"/>
  <c r="E8" i="22"/>
  <c r="H27" i="21"/>
  <c r="E27" i="21"/>
  <c r="H39" i="21"/>
  <c r="E39" i="21"/>
  <c r="H33" i="21"/>
  <c r="E33" i="21"/>
  <c r="E10" i="21"/>
  <c r="H10" i="21"/>
  <c r="H16" i="21"/>
  <c r="E16" i="21"/>
  <c r="H25" i="21"/>
  <c r="E25" i="21"/>
  <c r="H34" i="21"/>
  <c r="E34" i="21"/>
  <c r="H11" i="21"/>
  <c r="E11" i="21"/>
  <c r="H20" i="21"/>
  <c r="E20" i="21"/>
  <c r="H29" i="21"/>
  <c r="E29" i="21"/>
  <c r="H38" i="21"/>
  <c r="E38" i="21"/>
  <c r="H36" i="21"/>
  <c r="E36" i="21"/>
  <c r="H9" i="21"/>
  <c r="E9" i="21"/>
  <c r="H21" i="21"/>
  <c r="E21" i="21"/>
  <c r="H42" i="21"/>
  <c r="E42" i="21"/>
  <c r="H15" i="21"/>
  <c r="E15" i="21"/>
  <c r="H13" i="21"/>
  <c r="E13" i="21"/>
  <c r="H22" i="21"/>
  <c r="E22" i="21"/>
  <c r="E31" i="21"/>
  <c r="H31" i="21"/>
  <c r="E40" i="21"/>
  <c r="H40" i="21"/>
  <c r="E8" i="21"/>
  <c r="H8" i="21"/>
  <c r="H17" i="21"/>
  <c r="E17" i="21"/>
  <c r="H26" i="21"/>
  <c r="E26" i="21"/>
  <c r="H35" i="21"/>
  <c r="E35" i="21"/>
  <c r="H18" i="21"/>
  <c r="E18" i="21"/>
  <c r="H7" i="21"/>
  <c r="E7" i="21"/>
  <c r="H30" i="21"/>
  <c r="E30" i="21"/>
  <c r="H12" i="21"/>
  <c r="E12" i="21"/>
  <c r="H24" i="21"/>
  <c r="E24" i="21"/>
  <c r="E19" i="21"/>
  <c r="H19" i="21"/>
  <c r="E28" i="21"/>
  <c r="H28" i="21"/>
  <c r="E37" i="21"/>
  <c r="H37" i="21"/>
  <c r="H14" i="21"/>
  <c r="E14" i="21"/>
  <c r="H23" i="21"/>
  <c r="E23" i="21"/>
  <c r="H32" i="21"/>
  <c r="E32" i="21"/>
  <c r="H41" i="21"/>
  <c r="E41" i="21"/>
  <c r="H27" i="20"/>
  <c r="E27" i="20"/>
  <c r="H42" i="20"/>
  <c r="E42" i="20"/>
  <c r="H15" i="20"/>
  <c r="E15" i="20"/>
  <c r="H21" i="20"/>
  <c r="E21" i="20"/>
  <c r="H16" i="20"/>
  <c r="E16" i="20"/>
  <c r="H25" i="20"/>
  <c r="E25" i="20"/>
  <c r="H34" i="20"/>
  <c r="E34" i="20"/>
  <c r="H11" i="20"/>
  <c r="E11" i="20"/>
  <c r="H20" i="20"/>
  <c r="E20" i="20"/>
  <c r="H29" i="20"/>
  <c r="E29" i="20"/>
  <c r="H38" i="20"/>
  <c r="E38" i="20"/>
  <c r="H36" i="20"/>
  <c r="E36" i="20"/>
  <c r="H9" i="20"/>
  <c r="E9" i="20"/>
  <c r="H24" i="20"/>
  <c r="E24" i="20"/>
  <c r="H30" i="20"/>
  <c r="E30" i="20"/>
  <c r="H13" i="20"/>
  <c r="E13" i="20"/>
  <c r="H22" i="20"/>
  <c r="E22" i="20"/>
  <c r="H31" i="20"/>
  <c r="E31" i="20"/>
  <c r="H40" i="20"/>
  <c r="E40" i="20"/>
  <c r="H8" i="20"/>
  <c r="E8" i="20"/>
  <c r="H17" i="20"/>
  <c r="E17" i="20"/>
  <c r="H26" i="20"/>
  <c r="E26" i="20"/>
  <c r="H35" i="20"/>
  <c r="E35" i="20"/>
  <c r="H18" i="20"/>
  <c r="E18" i="20"/>
  <c r="H7" i="20"/>
  <c r="E7" i="20"/>
  <c r="H33" i="20"/>
  <c r="E33" i="20"/>
  <c r="H39" i="20"/>
  <c r="E39" i="20"/>
  <c r="H12" i="20"/>
  <c r="E12" i="20"/>
  <c r="E10" i="20"/>
  <c r="H10" i="20"/>
  <c r="E19" i="20"/>
  <c r="H19" i="20"/>
  <c r="E28" i="20"/>
  <c r="H28" i="20"/>
  <c r="E37" i="20"/>
  <c r="H37" i="20"/>
  <c r="H14" i="20"/>
  <c r="E14" i="20"/>
  <c r="H23" i="20"/>
  <c r="E23" i="20"/>
  <c r="H32" i="20"/>
  <c r="E32" i="20"/>
  <c r="H41" i="20"/>
  <c r="E41" i="20"/>
  <c r="H42" i="19"/>
  <c r="E42" i="19"/>
  <c r="H22" i="19"/>
  <c r="E22" i="19"/>
  <c r="H15" i="19"/>
  <c r="E15" i="19"/>
  <c r="E14" i="19"/>
  <c r="H14" i="19"/>
  <c r="E23" i="19"/>
  <c r="H23" i="19"/>
  <c r="E32" i="19"/>
  <c r="H32" i="19"/>
  <c r="E41" i="19"/>
  <c r="H41" i="19"/>
  <c r="H40" i="19"/>
  <c r="E40" i="19"/>
  <c r="H33" i="19"/>
  <c r="E33" i="19"/>
  <c r="H13" i="19"/>
  <c r="E13" i="19"/>
  <c r="H11" i="19"/>
  <c r="E11" i="19"/>
  <c r="H20" i="19"/>
  <c r="E20" i="19"/>
  <c r="H29" i="19"/>
  <c r="E29" i="19"/>
  <c r="H38" i="19"/>
  <c r="E38" i="19"/>
  <c r="G9" i="19"/>
  <c r="F9" i="19"/>
  <c r="F30" i="19"/>
  <c r="G30" i="19"/>
  <c r="F12" i="19"/>
  <c r="G12" i="19"/>
  <c r="H31" i="19"/>
  <c r="E31" i="19"/>
  <c r="H24" i="19"/>
  <c r="E24" i="19"/>
  <c r="E8" i="19"/>
  <c r="H8" i="19"/>
  <c r="E17" i="19"/>
  <c r="H17" i="19"/>
  <c r="E26" i="19"/>
  <c r="H26" i="19"/>
  <c r="E35" i="19"/>
  <c r="H35" i="19"/>
  <c r="H33" i="18"/>
  <c r="E33" i="18"/>
  <c r="H39" i="18"/>
  <c r="E39" i="18"/>
  <c r="H12" i="18"/>
  <c r="E12" i="18"/>
  <c r="H13" i="18"/>
  <c r="E13" i="18"/>
  <c r="H22" i="18"/>
  <c r="E22" i="18"/>
  <c r="H31" i="18"/>
  <c r="E31" i="18"/>
  <c r="H40" i="18"/>
  <c r="E40" i="18"/>
  <c r="H42" i="18"/>
  <c r="E42" i="18"/>
  <c r="H15" i="18"/>
  <c r="E15" i="18"/>
  <c r="H21" i="18"/>
  <c r="E21" i="18"/>
  <c r="H10" i="18"/>
  <c r="E10" i="18"/>
  <c r="H19" i="18"/>
  <c r="E19" i="18"/>
  <c r="H28" i="18"/>
  <c r="E28" i="18"/>
  <c r="H37" i="18"/>
  <c r="E37" i="18"/>
  <c r="H14" i="18"/>
  <c r="E14" i="18"/>
  <c r="H23" i="18"/>
  <c r="E23" i="18"/>
  <c r="H32" i="18"/>
  <c r="E32" i="18"/>
  <c r="H41" i="18"/>
  <c r="E41" i="18"/>
  <c r="H8" i="18"/>
  <c r="E8" i="18"/>
  <c r="H17" i="18"/>
  <c r="E17" i="18"/>
  <c r="H26" i="18"/>
  <c r="E26" i="18"/>
  <c r="H35" i="18"/>
  <c r="E35" i="18"/>
  <c r="H24" i="18"/>
  <c r="E24" i="18"/>
  <c r="H30" i="18"/>
  <c r="E30" i="18"/>
  <c r="E16" i="18"/>
  <c r="H16" i="18"/>
  <c r="E25" i="18"/>
  <c r="H25" i="18"/>
  <c r="E34" i="18"/>
  <c r="H34" i="18"/>
  <c r="H11" i="18"/>
  <c r="E11" i="18"/>
  <c r="H20" i="18"/>
  <c r="E20" i="18"/>
  <c r="H29" i="18"/>
  <c r="E29" i="18"/>
  <c r="H38" i="18"/>
  <c r="E38" i="18"/>
  <c r="G36" i="18"/>
  <c r="F36" i="18"/>
  <c r="H37" i="17"/>
  <c r="E37" i="17"/>
  <c r="H28" i="17"/>
  <c r="E28" i="17"/>
  <c r="H19" i="17"/>
  <c r="E19" i="17"/>
  <c r="H10" i="17"/>
  <c r="E10" i="17"/>
  <c r="F17" i="17"/>
  <c r="G17" i="17"/>
  <c r="G8" i="17"/>
  <c r="F8" i="17"/>
  <c r="E40" i="17"/>
  <c r="H40" i="17"/>
  <c r="E31" i="17"/>
  <c r="H31" i="17"/>
  <c r="E22" i="17"/>
  <c r="H22" i="17"/>
  <c r="E13" i="17"/>
  <c r="H13" i="17"/>
  <c r="F11" i="17"/>
  <c r="G11" i="17"/>
  <c r="F35" i="17"/>
  <c r="G35" i="17"/>
  <c r="F29" i="17"/>
  <c r="G29" i="17"/>
  <c r="E34" i="17"/>
  <c r="H34" i="17"/>
  <c r="H25" i="17"/>
  <c r="E25" i="17"/>
  <c r="E16" i="17"/>
  <c r="H16" i="17"/>
  <c r="H7" i="17"/>
  <c r="E7" i="17"/>
  <c r="F20" i="17"/>
  <c r="G20" i="17"/>
  <c r="F26" i="17"/>
  <c r="G26" i="17"/>
  <c r="F38" i="17"/>
  <c r="G38" i="17"/>
  <c r="H33" i="16"/>
  <c r="E33" i="16"/>
  <c r="E19" i="16"/>
  <c r="H19" i="16"/>
  <c r="E28" i="16"/>
  <c r="H28" i="16"/>
  <c r="E37" i="16"/>
  <c r="H37" i="16"/>
  <c r="E14" i="16"/>
  <c r="H14" i="16"/>
  <c r="H23" i="16"/>
  <c r="E23" i="16"/>
  <c r="H32" i="16"/>
  <c r="E32" i="16"/>
  <c r="H41" i="16"/>
  <c r="E41" i="16"/>
  <c r="H30" i="16"/>
  <c r="E30" i="16"/>
  <c r="H27" i="16"/>
  <c r="E27" i="16"/>
  <c r="H42" i="16"/>
  <c r="E42" i="16"/>
  <c r="H15" i="16"/>
  <c r="E15" i="16"/>
  <c r="H25" i="16"/>
  <c r="E25" i="16"/>
  <c r="H34" i="16"/>
  <c r="E34" i="16"/>
  <c r="E11" i="16"/>
  <c r="H11" i="16"/>
  <c r="H20" i="16"/>
  <c r="E20" i="16"/>
  <c r="H29" i="16"/>
  <c r="E29" i="16"/>
  <c r="H38" i="16"/>
  <c r="E38" i="16"/>
  <c r="H16" i="16"/>
  <c r="E16" i="16"/>
  <c r="G39" i="16"/>
  <c r="F39" i="16"/>
  <c r="H36" i="16"/>
  <c r="E36" i="16"/>
  <c r="H12" i="16"/>
  <c r="E12" i="16"/>
  <c r="H18" i="16"/>
  <c r="E18" i="16"/>
  <c r="H10" i="16"/>
  <c r="E10" i="16"/>
  <c r="H24" i="16"/>
  <c r="E24" i="16"/>
  <c r="E13" i="16"/>
  <c r="H13" i="16"/>
  <c r="H22" i="16"/>
  <c r="E22" i="16"/>
  <c r="H31" i="16"/>
  <c r="E31" i="16"/>
  <c r="H40" i="16"/>
  <c r="E40" i="16"/>
  <c r="H8" i="16"/>
  <c r="E8" i="16"/>
  <c r="H17" i="16"/>
  <c r="E17" i="16"/>
  <c r="H26" i="16"/>
  <c r="E26" i="16"/>
  <c r="H35" i="16"/>
  <c r="E35" i="16"/>
  <c r="H21" i="16"/>
  <c r="E21" i="16"/>
  <c r="H12" i="15"/>
  <c r="E12" i="15"/>
  <c r="H21" i="15"/>
  <c r="E21" i="15"/>
  <c r="H30" i="15"/>
  <c r="E30" i="15"/>
  <c r="H39" i="15"/>
  <c r="E39" i="15"/>
  <c r="H11" i="15"/>
  <c r="E11" i="15"/>
  <c r="H20" i="15"/>
  <c r="E20" i="15"/>
  <c r="H29" i="15"/>
  <c r="E29" i="15"/>
  <c r="H38" i="15"/>
  <c r="E38" i="15"/>
  <c r="G7" i="15"/>
  <c r="F7" i="15"/>
  <c r="H19" i="15"/>
  <c r="E19" i="15"/>
  <c r="H40" i="15"/>
  <c r="E40" i="15"/>
  <c r="H13" i="15"/>
  <c r="E13" i="15"/>
  <c r="H9" i="15"/>
  <c r="E9" i="15"/>
  <c r="H18" i="15"/>
  <c r="E18" i="15"/>
  <c r="H27" i="15"/>
  <c r="E27" i="15"/>
  <c r="H36" i="15"/>
  <c r="E36" i="15"/>
  <c r="H8" i="15"/>
  <c r="E8" i="15"/>
  <c r="H17" i="15"/>
  <c r="E17" i="15"/>
  <c r="H26" i="15"/>
  <c r="E26" i="15"/>
  <c r="E35" i="15"/>
  <c r="H35" i="15"/>
  <c r="G16" i="15"/>
  <c r="F16" i="15"/>
  <c r="H28" i="15"/>
  <c r="E28" i="15"/>
  <c r="H31" i="15"/>
  <c r="E31" i="15"/>
  <c r="H22" i="15"/>
  <c r="E22" i="15"/>
  <c r="H15" i="15"/>
  <c r="E15" i="15"/>
  <c r="H24" i="15"/>
  <c r="E24" i="15"/>
  <c r="H33" i="15"/>
  <c r="E33" i="15"/>
  <c r="H42" i="15"/>
  <c r="E42" i="15"/>
  <c r="E14" i="15"/>
  <c r="H14" i="15"/>
  <c r="E23" i="15"/>
  <c r="H23" i="15"/>
  <c r="E32" i="15"/>
  <c r="H32" i="15"/>
  <c r="E41" i="15"/>
  <c r="H41" i="15"/>
  <c r="G25" i="15"/>
  <c r="F25" i="15"/>
  <c r="H37" i="15"/>
  <c r="E37" i="15"/>
  <c r="H10" i="15"/>
  <c r="E10" i="15"/>
  <c r="J43" i="15" l="1"/>
  <c r="J44" i="15" s="1"/>
  <c r="K43" i="15"/>
  <c r="K44" i="15" s="1"/>
  <c r="G9" i="16"/>
  <c r="G15" i="17"/>
  <c r="F36" i="19"/>
  <c r="F9" i="18"/>
  <c r="F21" i="17"/>
  <c r="F18" i="19"/>
  <c r="F18" i="17"/>
  <c r="F41" i="17"/>
  <c r="G18" i="18"/>
  <c r="F32" i="17"/>
  <c r="G33" i="17"/>
  <c r="F42" i="17"/>
  <c r="F12" i="17"/>
  <c r="F27" i="19"/>
  <c r="F36" i="17"/>
  <c r="F23" i="17"/>
  <c r="G21" i="19"/>
  <c r="F34" i="15"/>
  <c r="F39" i="17"/>
  <c r="F27" i="18"/>
  <c r="G7" i="18"/>
  <c r="G39" i="19"/>
  <c r="F27" i="17"/>
  <c r="F14" i="17"/>
  <c r="F24" i="17"/>
  <c r="G30" i="17"/>
  <c r="F30" i="17"/>
  <c r="F8" i="22"/>
  <c r="G8" i="22"/>
  <c r="G30" i="21"/>
  <c r="F30" i="21"/>
  <c r="F35" i="21"/>
  <c r="G35" i="21"/>
  <c r="G40" i="21"/>
  <c r="F40" i="21"/>
  <c r="G36" i="21"/>
  <c r="F36" i="21"/>
  <c r="F20" i="21"/>
  <c r="G20" i="21"/>
  <c r="G25" i="21"/>
  <c r="F25" i="21"/>
  <c r="G33" i="21"/>
  <c r="F33" i="21"/>
  <c r="F23" i="21"/>
  <c r="G23" i="21"/>
  <c r="G19" i="21"/>
  <c r="F19" i="21"/>
  <c r="G12" i="21"/>
  <c r="F12" i="21"/>
  <c r="G18" i="21"/>
  <c r="F18" i="21"/>
  <c r="F17" i="21"/>
  <c r="G17" i="21"/>
  <c r="F8" i="21"/>
  <c r="G8" i="21"/>
  <c r="G15" i="21"/>
  <c r="F15" i="21"/>
  <c r="G9" i="21"/>
  <c r="F9" i="21"/>
  <c r="F29" i="21"/>
  <c r="G29" i="21"/>
  <c r="G34" i="21"/>
  <c r="F34" i="21"/>
  <c r="G27" i="21"/>
  <c r="F27" i="21"/>
  <c r="F41" i="21"/>
  <c r="G41" i="21"/>
  <c r="F14" i="21"/>
  <c r="G14" i="21"/>
  <c r="G37" i="21"/>
  <c r="F37" i="21"/>
  <c r="G22" i="21"/>
  <c r="F22" i="21"/>
  <c r="G42" i="21"/>
  <c r="F42" i="21"/>
  <c r="F32" i="21"/>
  <c r="G32" i="21"/>
  <c r="G28" i="21"/>
  <c r="F28" i="21"/>
  <c r="G24" i="21"/>
  <c r="F24" i="21"/>
  <c r="G7" i="21"/>
  <c r="F7" i="21"/>
  <c r="F26" i="21"/>
  <c r="G26" i="21"/>
  <c r="G31" i="21"/>
  <c r="F31" i="21"/>
  <c r="G13" i="21"/>
  <c r="F13" i="21"/>
  <c r="G21" i="21"/>
  <c r="F21" i="21"/>
  <c r="F38" i="21"/>
  <c r="G38" i="21"/>
  <c r="F11" i="21"/>
  <c r="G11" i="21"/>
  <c r="G16" i="21"/>
  <c r="F16" i="21"/>
  <c r="G10" i="21"/>
  <c r="F10" i="21"/>
  <c r="G39" i="21"/>
  <c r="F39" i="21"/>
  <c r="F41" i="20"/>
  <c r="G41" i="20"/>
  <c r="F14" i="20"/>
  <c r="G14" i="20"/>
  <c r="G37" i="20"/>
  <c r="F37" i="20"/>
  <c r="G10" i="20"/>
  <c r="F10" i="20"/>
  <c r="G39" i="20"/>
  <c r="F39" i="20"/>
  <c r="G18" i="20"/>
  <c r="F18" i="20"/>
  <c r="F17" i="20"/>
  <c r="G17" i="20"/>
  <c r="G31" i="20"/>
  <c r="F31" i="20"/>
  <c r="G30" i="20"/>
  <c r="F30" i="20"/>
  <c r="G36" i="20"/>
  <c r="F36" i="20"/>
  <c r="F20" i="20"/>
  <c r="G20" i="20"/>
  <c r="G25" i="20"/>
  <c r="F25" i="20"/>
  <c r="G15" i="20"/>
  <c r="F15" i="20"/>
  <c r="F23" i="20"/>
  <c r="G23" i="20"/>
  <c r="G19" i="20"/>
  <c r="F19" i="20"/>
  <c r="G12" i="20"/>
  <c r="F12" i="20"/>
  <c r="G7" i="20"/>
  <c r="F7" i="20"/>
  <c r="F26" i="20"/>
  <c r="G26" i="20"/>
  <c r="G40" i="20"/>
  <c r="F40" i="20"/>
  <c r="G13" i="20"/>
  <c r="F13" i="20"/>
  <c r="G9" i="20"/>
  <c r="F9" i="20"/>
  <c r="F29" i="20"/>
  <c r="G29" i="20"/>
  <c r="G34" i="20"/>
  <c r="F34" i="20"/>
  <c r="G21" i="20"/>
  <c r="F21" i="20"/>
  <c r="G27" i="20"/>
  <c r="F27" i="20"/>
  <c r="F32" i="20"/>
  <c r="G32" i="20"/>
  <c r="G28" i="20"/>
  <c r="F28" i="20"/>
  <c r="G33" i="20"/>
  <c r="F33" i="20"/>
  <c r="F35" i="20"/>
  <c r="G35" i="20"/>
  <c r="F8" i="20"/>
  <c r="G8" i="20"/>
  <c r="G22" i="20"/>
  <c r="F22" i="20"/>
  <c r="G24" i="20"/>
  <c r="F24" i="20"/>
  <c r="F38" i="20"/>
  <c r="G38" i="20"/>
  <c r="F11" i="20"/>
  <c r="G11" i="20"/>
  <c r="G16" i="20"/>
  <c r="F16" i="20"/>
  <c r="G42" i="20"/>
  <c r="F42" i="20"/>
  <c r="F35" i="19"/>
  <c r="G35" i="19"/>
  <c r="F8" i="19"/>
  <c r="G8" i="19"/>
  <c r="G31" i="19"/>
  <c r="F31" i="19"/>
  <c r="F38" i="19"/>
  <c r="G38" i="19"/>
  <c r="F11" i="19"/>
  <c r="G11" i="19"/>
  <c r="G40" i="19"/>
  <c r="F40" i="19"/>
  <c r="F41" i="19"/>
  <c r="G41" i="19"/>
  <c r="F14" i="19"/>
  <c r="G14" i="19"/>
  <c r="G22" i="19"/>
  <c r="F22" i="19"/>
  <c r="F17" i="19"/>
  <c r="G17" i="19"/>
  <c r="G24" i="19"/>
  <c r="F24" i="19"/>
  <c r="F20" i="19"/>
  <c r="G20" i="19"/>
  <c r="G33" i="19"/>
  <c r="F33" i="19"/>
  <c r="F23" i="19"/>
  <c r="G23" i="19"/>
  <c r="G15" i="19"/>
  <c r="F15" i="19"/>
  <c r="F26" i="19"/>
  <c r="G26" i="19"/>
  <c r="F29" i="19"/>
  <c r="G29" i="19"/>
  <c r="G13" i="19"/>
  <c r="F13" i="19"/>
  <c r="F32" i="19"/>
  <c r="G32" i="19"/>
  <c r="G42" i="19"/>
  <c r="F42" i="19"/>
  <c r="G16" i="18"/>
  <c r="F16" i="18"/>
  <c r="F8" i="18"/>
  <c r="G8" i="18"/>
  <c r="G22" i="18"/>
  <c r="F22" i="18"/>
  <c r="G39" i="18"/>
  <c r="F39" i="18"/>
  <c r="F29" i="18"/>
  <c r="G29" i="18"/>
  <c r="G25" i="18"/>
  <c r="F25" i="18"/>
  <c r="F17" i="18"/>
  <c r="G17" i="18"/>
  <c r="F41" i="18"/>
  <c r="G41" i="18"/>
  <c r="F14" i="18"/>
  <c r="G14" i="18"/>
  <c r="G19" i="18"/>
  <c r="F19" i="18"/>
  <c r="G15" i="18"/>
  <c r="F15" i="18"/>
  <c r="G31" i="18"/>
  <c r="F31" i="18"/>
  <c r="G12" i="18"/>
  <c r="F12" i="18"/>
  <c r="F20" i="18"/>
  <c r="G20" i="18"/>
  <c r="G30" i="18"/>
  <c r="F30" i="18"/>
  <c r="F35" i="18"/>
  <c r="G35" i="18"/>
  <c r="F32" i="18"/>
  <c r="G32" i="18"/>
  <c r="G37" i="18"/>
  <c r="F37" i="18"/>
  <c r="G10" i="18"/>
  <c r="F10" i="18"/>
  <c r="G42" i="18"/>
  <c r="F42" i="18"/>
  <c r="F38" i="18"/>
  <c r="G38" i="18"/>
  <c r="F11" i="18"/>
  <c r="G11" i="18"/>
  <c r="G34" i="18"/>
  <c r="F34" i="18"/>
  <c r="G24" i="18"/>
  <c r="F24" i="18"/>
  <c r="F26" i="18"/>
  <c r="G26" i="18"/>
  <c r="F23" i="18"/>
  <c r="G23" i="18"/>
  <c r="G28" i="18"/>
  <c r="F28" i="18"/>
  <c r="G21" i="18"/>
  <c r="F21" i="18"/>
  <c r="G40" i="18"/>
  <c r="F40" i="18"/>
  <c r="G13" i="18"/>
  <c r="F13" i="18"/>
  <c r="G33" i="18"/>
  <c r="F33" i="18"/>
  <c r="F31" i="17"/>
  <c r="G31" i="17"/>
  <c r="F19" i="17"/>
  <c r="G19" i="17"/>
  <c r="F7" i="17"/>
  <c r="G7" i="17"/>
  <c r="F16" i="17"/>
  <c r="G16" i="17"/>
  <c r="F22" i="17"/>
  <c r="G22" i="17"/>
  <c r="F10" i="17"/>
  <c r="G10" i="17"/>
  <c r="F37" i="17"/>
  <c r="G37" i="17"/>
  <c r="F25" i="17"/>
  <c r="G25" i="17"/>
  <c r="F34" i="17"/>
  <c r="G34" i="17"/>
  <c r="F13" i="17"/>
  <c r="G13" i="17"/>
  <c r="F40" i="17"/>
  <c r="G40" i="17"/>
  <c r="F28" i="17"/>
  <c r="G28" i="17"/>
  <c r="G34" i="16"/>
  <c r="F34" i="16"/>
  <c r="F26" i="16"/>
  <c r="G26" i="16"/>
  <c r="G40" i="16"/>
  <c r="F40" i="16"/>
  <c r="F29" i="16"/>
  <c r="G29" i="16"/>
  <c r="G42" i="16"/>
  <c r="F42" i="16"/>
  <c r="G30" i="16"/>
  <c r="F30" i="16"/>
  <c r="F23" i="16"/>
  <c r="G23" i="16"/>
  <c r="F14" i="16"/>
  <c r="G14" i="16"/>
  <c r="G19" i="16"/>
  <c r="F19" i="16"/>
  <c r="F35" i="16"/>
  <c r="G35" i="16"/>
  <c r="F8" i="16"/>
  <c r="G8" i="16"/>
  <c r="G22" i="16"/>
  <c r="F22" i="16"/>
  <c r="G13" i="16"/>
  <c r="F13" i="16"/>
  <c r="G10" i="16"/>
  <c r="F10" i="16"/>
  <c r="G36" i="16"/>
  <c r="F36" i="16"/>
  <c r="F38" i="16"/>
  <c r="G38" i="16"/>
  <c r="G15" i="16"/>
  <c r="F15" i="16"/>
  <c r="F32" i="16"/>
  <c r="G32" i="16"/>
  <c r="G28" i="16"/>
  <c r="F28" i="16"/>
  <c r="G33" i="16"/>
  <c r="F33" i="16"/>
  <c r="G18" i="16"/>
  <c r="F18" i="16"/>
  <c r="G21" i="16"/>
  <c r="F21" i="16"/>
  <c r="F17" i="16"/>
  <c r="G17" i="16"/>
  <c r="G31" i="16"/>
  <c r="F31" i="16"/>
  <c r="G24" i="16"/>
  <c r="F24" i="16"/>
  <c r="G12" i="16"/>
  <c r="F12" i="16"/>
  <c r="G16" i="16"/>
  <c r="F16" i="16"/>
  <c r="F20" i="16"/>
  <c r="G20" i="16"/>
  <c r="F11" i="16"/>
  <c r="G11" i="16"/>
  <c r="G25" i="16"/>
  <c r="F25" i="16"/>
  <c r="G27" i="16"/>
  <c r="F27" i="16"/>
  <c r="F41" i="16"/>
  <c r="G41" i="16"/>
  <c r="G37" i="16"/>
  <c r="F37" i="16"/>
  <c r="F41" i="15"/>
  <c r="G41" i="15"/>
  <c r="F14" i="15"/>
  <c r="G14" i="15"/>
  <c r="F33" i="15"/>
  <c r="G33" i="15"/>
  <c r="G22" i="15"/>
  <c r="F22" i="15"/>
  <c r="F17" i="15"/>
  <c r="G17" i="15"/>
  <c r="F27" i="15"/>
  <c r="G27" i="15"/>
  <c r="G13" i="15"/>
  <c r="F13" i="15"/>
  <c r="F29" i="15"/>
  <c r="G29" i="15"/>
  <c r="F39" i="15"/>
  <c r="G39" i="15"/>
  <c r="F12" i="15"/>
  <c r="G12" i="15"/>
  <c r="G37" i="15"/>
  <c r="F37" i="15"/>
  <c r="F23" i="15"/>
  <c r="G23" i="15"/>
  <c r="F15" i="15"/>
  <c r="G15" i="15"/>
  <c r="G10" i="15"/>
  <c r="F10" i="15"/>
  <c r="F32" i="15"/>
  <c r="G32" i="15"/>
  <c r="F24" i="15"/>
  <c r="G24" i="15"/>
  <c r="G31" i="15"/>
  <c r="F31" i="15"/>
  <c r="F8" i="15"/>
  <c r="G8" i="15"/>
  <c r="F18" i="15"/>
  <c r="G18" i="15"/>
  <c r="G40" i="15"/>
  <c r="F40" i="15"/>
  <c r="F20" i="15"/>
  <c r="G20" i="15"/>
  <c r="F30" i="15"/>
  <c r="G30" i="15"/>
  <c r="F35" i="15"/>
  <c r="G35" i="15"/>
  <c r="F42" i="15"/>
  <c r="G42" i="15"/>
  <c r="G28" i="15"/>
  <c r="F28" i="15"/>
  <c r="F26" i="15"/>
  <c r="G26" i="15"/>
  <c r="F36" i="15"/>
  <c r="G36" i="15"/>
  <c r="F9" i="15"/>
  <c r="G9" i="15"/>
  <c r="G19" i="15"/>
  <c r="F19" i="15"/>
  <c r="F38" i="15"/>
  <c r="G38" i="15"/>
  <c r="F11" i="15"/>
  <c r="G11" i="15"/>
  <c r="F21" i="15"/>
  <c r="G21" i="15"/>
  <c r="A8" i="14" l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D3" i="14"/>
  <c r="C39" i="14" s="1"/>
  <c r="D2" i="14"/>
  <c r="C6" i="14" s="1"/>
  <c r="D6" i="14" s="1"/>
  <c r="C16" i="14" l="1"/>
  <c r="E16" i="14" s="1"/>
  <c r="F16" i="14" s="1"/>
  <c r="C9" i="14"/>
  <c r="H9" i="14" s="1"/>
  <c r="C21" i="14"/>
  <c r="E21" i="14" s="1"/>
  <c r="C7" i="14"/>
  <c r="H7" i="14" s="1"/>
  <c r="D12" i="14"/>
  <c r="D35" i="14"/>
  <c r="D8" i="14"/>
  <c r="C12" i="14"/>
  <c r="H12" i="14" s="1"/>
  <c r="D15" i="14"/>
  <c r="C18" i="14"/>
  <c r="H18" i="14" s="1"/>
  <c r="C30" i="14"/>
  <c r="E30" i="14" s="1"/>
  <c r="C10" i="14"/>
  <c r="H10" i="14" s="1"/>
  <c r="D14" i="14"/>
  <c r="D17" i="14"/>
  <c r="D26" i="14"/>
  <c r="H39" i="14"/>
  <c r="E39" i="14"/>
  <c r="C41" i="14"/>
  <c r="D40" i="14"/>
  <c r="C38" i="14"/>
  <c r="D37" i="14"/>
  <c r="C35" i="14"/>
  <c r="D34" i="14"/>
  <c r="C32" i="14"/>
  <c r="D31" i="14"/>
  <c r="C29" i="14"/>
  <c r="D28" i="14"/>
  <c r="C26" i="14"/>
  <c r="D25" i="14"/>
  <c r="C23" i="14"/>
  <c r="D22" i="14"/>
  <c r="C20" i="14"/>
  <c r="D19" i="14"/>
  <c r="C17" i="14"/>
  <c r="D16" i="14"/>
  <c r="C14" i="14"/>
  <c r="D13" i="14"/>
  <c r="C11" i="14"/>
  <c r="D10" i="14"/>
  <c r="C8" i="14"/>
  <c r="D7" i="14"/>
  <c r="D42" i="14"/>
  <c r="C40" i="14"/>
  <c r="D39" i="14"/>
  <c r="C37" i="14"/>
  <c r="D36" i="14"/>
  <c r="C34" i="14"/>
  <c r="D33" i="14"/>
  <c r="C31" i="14"/>
  <c r="D30" i="14"/>
  <c r="C28" i="14"/>
  <c r="D27" i="14"/>
  <c r="C25" i="14"/>
  <c r="D24" i="14"/>
  <c r="C22" i="14"/>
  <c r="D21" i="14"/>
  <c r="D9" i="14"/>
  <c r="D11" i="14"/>
  <c r="C13" i="14"/>
  <c r="C15" i="14"/>
  <c r="D18" i="14"/>
  <c r="C19" i="14"/>
  <c r="D20" i="14"/>
  <c r="C24" i="14"/>
  <c r="D29" i="14"/>
  <c r="C33" i="14"/>
  <c r="D38" i="14"/>
  <c r="C42" i="14"/>
  <c r="D23" i="14"/>
  <c r="C27" i="14"/>
  <c r="D32" i="14"/>
  <c r="C36" i="14"/>
  <c r="D41" i="14"/>
  <c r="H16" i="14" l="1"/>
  <c r="E7" i="14"/>
  <c r="F7" i="14" s="1"/>
  <c r="E18" i="14"/>
  <c r="F18" i="14" s="1"/>
  <c r="E9" i="14"/>
  <c r="F9" i="14" s="1"/>
  <c r="G16" i="14"/>
  <c r="E12" i="14"/>
  <c r="G12" i="14" s="1"/>
  <c r="H21" i="14"/>
  <c r="E10" i="14"/>
  <c r="G10" i="14" s="1"/>
  <c r="H30" i="14"/>
  <c r="E28" i="14"/>
  <c r="H28" i="14"/>
  <c r="E14" i="14"/>
  <c r="H14" i="14"/>
  <c r="H23" i="14"/>
  <c r="E23" i="14"/>
  <c r="H32" i="14"/>
  <c r="E32" i="14"/>
  <c r="H41" i="14"/>
  <c r="E41" i="14"/>
  <c r="G30" i="14"/>
  <c r="F30" i="14"/>
  <c r="H33" i="14"/>
  <c r="E33" i="14"/>
  <c r="H15" i="14"/>
  <c r="E15" i="14"/>
  <c r="H25" i="14"/>
  <c r="E25" i="14"/>
  <c r="H34" i="14"/>
  <c r="E34" i="14"/>
  <c r="E11" i="14"/>
  <c r="H11" i="14"/>
  <c r="H20" i="14"/>
  <c r="E20" i="14"/>
  <c r="H29" i="14"/>
  <c r="E29" i="14"/>
  <c r="H38" i="14"/>
  <c r="E38" i="14"/>
  <c r="G39" i="14"/>
  <c r="F39" i="14"/>
  <c r="H36" i="14"/>
  <c r="E36" i="14"/>
  <c r="H24" i="14"/>
  <c r="E24" i="14"/>
  <c r="E37" i="14"/>
  <c r="H37" i="14"/>
  <c r="H27" i="14"/>
  <c r="E27" i="14"/>
  <c r="H42" i="14"/>
  <c r="E42" i="14"/>
  <c r="E19" i="14"/>
  <c r="H19" i="14"/>
  <c r="E13" i="14"/>
  <c r="H13" i="14"/>
  <c r="H22" i="14"/>
  <c r="E22" i="14"/>
  <c r="H31" i="14"/>
  <c r="E31" i="14"/>
  <c r="H40" i="14"/>
  <c r="E40" i="14"/>
  <c r="H8" i="14"/>
  <c r="E8" i="14"/>
  <c r="H17" i="14"/>
  <c r="E17" i="14"/>
  <c r="H26" i="14"/>
  <c r="E26" i="14"/>
  <c r="H35" i="14"/>
  <c r="E35" i="14"/>
  <c r="G21" i="14"/>
  <c r="F21" i="14"/>
  <c r="G7" i="14" l="1"/>
  <c r="G9" i="14"/>
  <c r="G18" i="14"/>
  <c r="F12" i="14"/>
  <c r="F10" i="14"/>
  <c r="G22" i="14"/>
  <c r="F22" i="14"/>
  <c r="G13" i="14"/>
  <c r="F13" i="14"/>
  <c r="G42" i="14"/>
  <c r="F42" i="14"/>
  <c r="G24" i="14"/>
  <c r="F24" i="14"/>
  <c r="F29" i="14"/>
  <c r="G29" i="14"/>
  <c r="G34" i="14"/>
  <c r="F34" i="14"/>
  <c r="G33" i="14"/>
  <c r="F33" i="14"/>
  <c r="F41" i="14"/>
  <c r="G41" i="14"/>
  <c r="G28" i="14"/>
  <c r="F28" i="14"/>
  <c r="F17" i="14"/>
  <c r="G17" i="14"/>
  <c r="G31" i="14"/>
  <c r="F31" i="14"/>
  <c r="G36" i="14"/>
  <c r="F36" i="14"/>
  <c r="F38" i="14"/>
  <c r="G38" i="14"/>
  <c r="G15" i="14"/>
  <c r="F15" i="14"/>
  <c r="F23" i="14"/>
  <c r="G23" i="14"/>
  <c r="F14" i="14"/>
  <c r="G14" i="14"/>
  <c r="F35" i="14"/>
  <c r="G35" i="14"/>
  <c r="F8" i="14"/>
  <c r="G8" i="14"/>
  <c r="F26" i="14"/>
  <c r="G26" i="14"/>
  <c r="G40" i="14"/>
  <c r="F40" i="14"/>
  <c r="G19" i="14"/>
  <c r="F19" i="14"/>
  <c r="G27" i="14"/>
  <c r="F27" i="14"/>
  <c r="G37" i="14"/>
  <c r="F37" i="14"/>
  <c r="F20" i="14"/>
  <c r="G20" i="14"/>
  <c r="F11" i="14"/>
  <c r="G11" i="14"/>
  <c r="G25" i="14"/>
  <c r="F25" i="14"/>
  <c r="F32" i="14"/>
  <c r="G32" i="14"/>
  <c r="A8" i="13" l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D3" i="13"/>
  <c r="C42" i="13" s="1"/>
  <c r="D2" i="13"/>
  <c r="C6" i="13" s="1"/>
  <c r="D6" i="13" s="1"/>
  <c r="D17" i="13" l="1"/>
  <c r="D8" i="13"/>
  <c r="C21" i="13"/>
  <c r="H21" i="13" s="1"/>
  <c r="C12" i="13"/>
  <c r="E12" i="13" s="1"/>
  <c r="D26" i="13"/>
  <c r="H42" i="13"/>
  <c r="E42" i="13"/>
  <c r="C30" i="13"/>
  <c r="D35" i="13"/>
  <c r="C39" i="13"/>
  <c r="C7" i="13"/>
  <c r="D11" i="13"/>
  <c r="C15" i="13"/>
  <c r="D20" i="13"/>
  <c r="C24" i="13"/>
  <c r="D29" i="13"/>
  <c r="C33" i="13"/>
  <c r="D38" i="13"/>
  <c r="C41" i="13"/>
  <c r="D40" i="13"/>
  <c r="C38" i="13"/>
  <c r="D37" i="13"/>
  <c r="C35" i="13"/>
  <c r="D34" i="13"/>
  <c r="C32" i="13"/>
  <c r="D31" i="13"/>
  <c r="C29" i="13"/>
  <c r="D28" i="13"/>
  <c r="C26" i="13"/>
  <c r="D25" i="13"/>
  <c r="C23" i="13"/>
  <c r="D22" i="13"/>
  <c r="C20" i="13"/>
  <c r="D19" i="13"/>
  <c r="C17" i="13"/>
  <c r="D16" i="13"/>
  <c r="C14" i="13"/>
  <c r="D13" i="13"/>
  <c r="C11" i="13"/>
  <c r="D10" i="13"/>
  <c r="C8" i="13"/>
  <c r="D7" i="13"/>
  <c r="D42" i="13"/>
  <c r="C40" i="13"/>
  <c r="D39" i="13"/>
  <c r="C37" i="13"/>
  <c r="D36" i="13"/>
  <c r="C34" i="13"/>
  <c r="D33" i="13"/>
  <c r="C31" i="13"/>
  <c r="D30" i="13"/>
  <c r="C28" i="13"/>
  <c r="D27" i="13"/>
  <c r="C25" i="13"/>
  <c r="D24" i="13"/>
  <c r="C22" i="13"/>
  <c r="D21" i="13"/>
  <c r="C19" i="13"/>
  <c r="D18" i="13"/>
  <c r="C16" i="13"/>
  <c r="D15" i="13"/>
  <c r="C13" i="13"/>
  <c r="D12" i="13"/>
  <c r="C10" i="13"/>
  <c r="D9" i="13"/>
  <c r="C9" i="13"/>
  <c r="D14" i="13"/>
  <c r="C18" i="13"/>
  <c r="D23" i="13"/>
  <c r="C27" i="13"/>
  <c r="D32" i="13"/>
  <c r="C36" i="13"/>
  <c r="D41" i="13"/>
  <c r="E21" i="13" l="1"/>
  <c r="G21" i="13" s="1"/>
  <c r="H12" i="13"/>
  <c r="H27" i="13"/>
  <c r="E27" i="13"/>
  <c r="E10" i="13"/>
  <c r="H10" i="13"/>
  <c r="E19" i="13"/>
  <c r="H19" i="13"/>
  <c r="E28" i="13"/>
  <c r="H28" i="13"/>
  <c r="E37" i="13"/>
  <c r="H37" i="13"/>
  <c r="H14" i="13"/>
  <c r="E14" i="13"/>
  <c r="H23" i="13"/>
  <c r="E23" i="13"/>
  <c r="H32" i="13"/>
  <c r="E32" i="13"/>
  <c r="H41" i="13"/>
  <c r="E41" i="13"/>
  <c r="H24" i="13"/>
  <c r="E24" i="13"/>
  <c r="H36" i="13"/>
  <c r="E36" i="13"/>
  <c r="H9" i="13"/>
  <c r="E9" i="13"/>
  <c r="H16" i="13"/>
  <c r="E16" i="13"/>
  <c r="H25" i="13"/>
  <c r="E25" i="13"/>
  <c r="H34" i="13"/>
  <c r="E34" i="13"/>
  <c r="H11" i="13"/>
  <c r="E11" i="13"/>
  <c r="H20" i="13"/>
  <c r="E20" i="13"/>
  <c r="H29" i="13"/>
  <c r="E29" i="13"/>
  <c r="H38" i="13"/>
  <c r="E38" i="13"/>
  <c r="H33" i="13"/>
  <c r="E33" i="13"/>
  <c r="E7" i="13"/>
  <c r="H7" i="13"/>
  <c r="H30" i="13"/>
  <c r="E30" i="13"/>
  <c r="G42" i="13"/>
  <c r="F42" i="13"/>
  <c r="H18" i="13"/>
  <c r="E18" i="13"/>
  <c r="E13" i="13"/>
  <c r="H13" i="13"/>
  <c r="E22" i="13"/>
  <c r="H22" i="13"/>
  <c r="H31" i="13"/>
  <c r="E31" i="13"/>
  <c r="H40" i="13"/>
  <c r="E40" i="13"/>
  <c r="H8" i="13"/>
  <c r="E8" i="13"/>
  <c r="H17" i="13"/>
  <c r="E17" i="13"/>
  <c r="H26" i="13"/>
  <c r="E26" i="13"/>
  <c r="H35" i="13"/>
  <c r="E35" i="13"/>
  <c r="H15" i="13"/>
  <c r="E15" i="13"/>
  <c r="H39" i="13"/>
  <c r="E39" i="13"/>
  <c r="G12" i="13"/>
  <c r="F12" i="13"/>
  <c r="F21" i="13" l="1"/>
  <c r="F35" i="13"/>
  <c r="G35" i="13"/>
  <c r="F8" i="13"/>
  <c r="G8" i="13"/>
  <c r="G13" i="13"/>
  <c r="F13" i="13"/>
  <c r="G33" i="13"/>
  <c r="F33" i="13"/>
  <c r="G34" i="13"/>
  <c r="F34" i="13"/>
  <c r="G10" i="13"/>
  <c r="F10" i="13"/>
  <c r="G15" i="13"/>
  <c r="F15" i="13"/>
  <c r="F17" i="13"/>
  <c r="G17" i="13"/>
  <c r="G31" i="13"/>
  <c r="F31" i="13"/>
  <c r="G22" i="13"/>
  <c r="F22" i="13"/>
  <c r="G18" i="13"/>
  <c r="F18" i="13"/>
  <c r="F38" i="13"/>
  <c r="G38" i="13"/>
  <c r="F11" i="13"/>
  <c r="G11" i="13"/>
  <c r="G16" i="13"/>
  <c r="F16" i="13"/>
  <c r="G24" i="13"/>
  <c r="F24" i="13"/>
  <c r="F23" i="13"/>
  <c r="G23" i="13"/>
  <c r="G19" i="13"/>
  <c r="F19" i="13"/>
  <c r="G27" i="13"/>
  <c r="F27" i="13"/>
  <c r="F29" i="13"/>
  <c r="G29" i="13"/>
  <c r="G9" i="13"/>
  <c r="F9" i="13"/>
  <c r="F41" i="13"/>
  <c r="G41" i="13"/>
  <c r="F14" i="13"/>
  <c r="G14" i="13"/>
  <c r="G37" i="13"/>
  <c r="F37" i="13"/>
  <c r="G39" i="13"/>
  <c r="F39" i="13"/>
  <c r="F26" i="13"/>
  <c r="G26" i="13"/>
  <c r="G40" i="13"/>
  <c r="F40" i="13"/>
  <c r="G30" i="13"/>
  <c r="F30" i="13"/>
  <c r="G7" i="13"/>
  <c r="F7" i="13"/>
  <c r="F20" i="13"/>
  <c r="G20" i="13"/>
  <c r="G25" i="13"/>
  <c r="F25" i="13"/>
  <c r="G36" i="13"/>
  <c r="F36" i="13"/>
  <c r="F32" i="13"/>
  <c r="G32" i="13"/>
  <c r="G28" i="13"/>
  <c r="F28" i="13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D3" i="12"/>
  <c r="C7" i="12" s="1"/>
  <c r="D2" i="12"/>
  <c r="C6" i="12" s="1"/>
  <c r="D6" i="12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D3" i="11"/>
  <c r="D42" i="11" s="1"/>
  <c r="D2" i="11"/>
  <c r="C6" i="11" s="1"/>
  <c r="D6" i="11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D3" i="10"/>
  <c r="D42" i="10" s="1"/>
  <c r="D2" i="10"/>
  <c r="C6" i="10" s="1"/>
  <c r="D6" i="10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D3" i="9"/>
  <c r="D2" i="9"/>
  <c r="C6" i="9" s="1"/>
  <c r="D6" i="9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D3" i="8"/>
  <c r="D39" i="8" s="1"/>
  <c r="D2" i="8"/>
  <c r="C6" i="8" s="1"/>
  <c r="D6" i="8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D3" i="7"/>
  <c r="D2" i="7"/>
  <c r="C6" i="7" s="1"/>
  <c r="D6" i="7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D3" i="6"/>
  <c r="C27" i="6" s="1"/>
  <c r="H27" i="6" s="1"/>
  <c r="D2" i="6"/>
  <c r="C6" i="6" s="1"/>
  <c r="D6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D3" i="5"/>
  <c r="D42" i="5" s="1"/>
  <c r="D2" i="5"/>
  <c r="C6" i="5" s="1"/>
  <c r="D6" i="5" s="1"/>
  <c r="D42" i="9" l="1"/>
  <c r="D15" i="9"/>
  <c r="C7" i="5"/>
  <c r="E7" i="5" s="1"/>
  <c r="G7" i="5" s="1"/>
  <c r="C18" i="5"/>
  <c r="H18" i="5" s="1"/>
  <c r="C15" i="6"/>
  <c r="H15" i="6" s="1"/>
  <c r="D7" i="11"/>
  <c r="D8" i="11"/>
  <c r="C20" i="11"/>
  <c r="E20" i="11" s="1"/>
  <c r="D26" i="11"/>
  <c r="C33" i="11"/>
  <c r="E33" i="11" s="1"/>
  <c r="G33" i="11" s="1"/>
  <c r="D40" i="11"/>
  <c r="C25" i="5"/>
  <c r="E25" i="5" s="1"/>
  <c r="F25" i="5" s="1"/>
  <c r="C21" i="6"/>
  <c r="H21" i="6" s="1"/>
  <c r="C11" i="11"/>
  <c r="E11" i="11" s="1"/>
  <c r="D13" i="11"/>
  <c r="D16" i="11"/>
  <c r="D22" i="11"/>
  <c r="C29" i="11"/>
  <c r="H29" i="11" s="1"/>
  <c r="D35" i="11"/>
  <c r="C42" i="11"/>
  <c r="H42" i="11" s="1"/>
  <c r="D12" i="5"/>
  <c r="C8" i="11"/>
  <c r="E8" i="11" s="1"/>
  <c r="C9" i="11"/>
  <c r="E9" i="11" s="1"/>
  <c r="G9" i="11" s="1"/>
  <c r="D11" i="11"/>
  <c r="D14" i="11"/>
  <c r="C18" i="11"/>
  <c r="E18" i="11" s="1"/>
  <c r="F18" i="11" s="1"/>
  <c r="C24" i="11"/>
  <c r="E24" i="11" s="1"/>
  <c r="G24" i="11" s="1"/>
  <c r="D31" i="11"/>
  <c r="C38" i="11"/>
  <c r="H38" i="11" s="1"/>
  <c r="D42" i="6"/>
  <c r="C41" i="6"/>
  <c r="E41" i="6" s="1"/>
  <c r="D38" i="6"/>
  <c r="C36" i="6"/>
  <c r="H36" i="6" s="1"/>
  <c r="D34" i="6"/>
  <c r="D32" i="6"/>
  <c r="C30" i="6"/>
  <c r="H30" i="6" s="1"/>
  <c r="D28" i="6"/>
  <c r="C26" i="6"/>
  <c r="E26" i="6" s="1"/>
  <c r="C24" i="6"/>
  <c r="D22" i="6"/>
  <c r="C20" i="6"/>
  <c r="E20" i="6" s="1"/>
  <c r="D17" i="6"/>
  <c r="C14" i="6"/>
  <c r="H14" i="6" s="1"/>
  <c r="D11" i="6"/>
  <c r="C9" i="6"/>
  <c r="E9" i="6" s="1"/>
  <c r="G9" i="6" s="1"/>
  <c r="C8" i="6"/>
  <c r="H8" i="6" s="1"/>
  <c r="D40" i="6"/>
  <c r="D41" i="6"/>
  <c r="C39" i="6"/>
  <c r="H39" i="6" s="1"/>
  <c r="D37" i="6"/>
  <c r="C35" i="6"/>
  <c r="H35" i="6" s="1"/>
  <c r="C33" i="6"/>
  <c r="D31" i="6"/>
  <c r="C29" i="6"/>
  <c r="H29" i="6" s="1"/>
  <c r="D26" i="6"/>
  <c r="C23" i="6"/>
  <c r="H23" i="6" s="1"/>
  <c r="D20" i="6"/>
  <c r="C18" i="6"/>
  <c r="E18" i="6" s="1"/>
  <c r="G18" i="6" s="1"/>
  <c r="D16" i="6"/>
  <c r="D14" i="6"/>
  <c r="C12" i="6"/>
  <c r="H12" i="6" s="1"/>
  <c r="D10" i="6"/>
  <c r="D8" i="6"/>
  <c r="D7" i="6"/>
  <c r="C42" i="6"/>
  <c r="C38" i="6"/>
  <c r="E38" i="6" s="1"/>
  <c r="C11" i="6"/>
  <c r="E11" i="6" s="1"/>
  <c r="D23" i="6"/>
  <c r="D29" i="6"/>
  <c r="D13" i="6"/>
  <c r="D19" i="6"/>
  <c r="D25" i="6"/>
  <c r="C32" i="6"/>
  <c r="H32" i="6" s="1"/>
  <c r="C17" i="6"/>
  <c r="E17" i="6" s="1"/>
  <c r="D35" i="6"/>
  <c r="C9" i="8"/>
  <c r="H9" i="8" s="1"/>
  <c r="D23" i="8"/>
  <c r="C11" i="9"/>
  <c r="H11" i="9" s="1"/>
  <c r="D13" i="9"/>
  <c r="J13" i="9" s="1"/>
  <c r="K13" i="9" s="1"/>
  <c r="D17" i="9"/>
  <c r="J17" i="9" s="1"/>
  <c r="K17" i="9" s="1"/>
  <c r="D22" i="9"/>
  <c r="D26" i="9"/>
  <c r="D31" i="9"/>
  <c r="D35" i="9"/>
  <c r="C14" i="10"/>
  <c r="E14" i="10" s="1"/>
  <c r="C23" i="10"/>
  <c r="E23" i="10" s="1"/>
  <c r="D37" i="10"/>
  <c r="C9" i="5"/>
  <c r="H9" i="5" s="1"/>
  <c r="C16" i="5"/>
  <c r="E16" i="5" s="1"/>
  <c r="F16" i="5" s="1"/>
  <c r="D23" i="5"/>
  <c r="D14" i="8"/>
  <c r="D21" i="8"/>
  <c r="C27" i="8"/>
  <c r="H27" i="8" s="1"/>
  <c r="C34" i="8"/>
  <c r="H34" i="8" s="1"/>
  <c r="D10" i="9"/>
  <c r="J10" i="9" s="1"/>
  <c r="K10" i="9" s="1"/>
  <c r="C12" i="9"/>
  <c r="H12" i="9" s="1"/>
  <c r="D14" i="9"/>
  <c r="J14" i="9" s="1"/>
  <c r="K14" i="9" s="1"/>
  <c r="C17" i="9"/>
  <c r="H17" i="9" s="1"/>
  <c r="D19" i="9"/>
  <c r="J19" i="9" s="1"/>
  <c r="K19" i="9" s="1"/>
  <c r="C21" i="9"/>
  <c r="H21" i="9" s="1"/>
  <c r="D23" i="9"/>
  <c r="C26" i="9"/>
  <c r="H26" i="9" s="1"/>
  <c r="D28" i="9"/>
  <c r="C30" i="9"/>
  <c r="H30" i="9" s="1"/>
  <c r="D32" i="9"/>
  <c r="C35" i="9"/>
  <c r="E35" i="9" s="1"/>
  <c r="D38" i="9"/>
  <c r="C41" i="9"/>
  <c r="E41" i="9" s="1"/>
  <c r="D7" i="10"/>
  <c r="D13" i="10"/>
  <c r="C17" i="10"/>
  <c r="H17" i="10" s="1"/>
  <c r="D22" i="10"/>
  <c r="C26" i="10"/>
  <c r="E26" i="10" s="1"/>
  <c r="D31" i="10"/>
  <c r="C35" i="10"/>
  <c r="H35" i="10" s="1"/>
  <c r="D40" i="10"/>
  <c r="D10" i="11"/>
  <c r="C12" i="11"/>
  <c r="H12" i="11" s="1"/>
  <c r="C14" i="11"/>
  <c r="H14" i="11" s="1"/>
  <c r="C15" i="11"/>
  <c r="E15" i="11" s="1"/>
  <c r="G15" i="11" s="1"/>
  <c r="D17" i="11"/>
  <c r="D19" i="11"/>
  <c r="C21" i="11"/>
  <c r="H21" i="11" s="1"/>
  <c r="D23" i="11"/>
  <c r="C26" i="11"/>
  <c r="E26" i="11" s="1"/>
  <c r="D28" i="11"/>
  <c r="C30" i="11"/>
  <c r="H30" i="11" s="1"/>
  <c r="D32" i="11"/>
  <c r="C35" i="11"/>
  <c r="E35" i="11" s="1"/>
  <c r="D37" i="11"/>
  <c r="C39" i="11"/>
  <c r="H39" i="11" s="1"/>
  <c r="D41" i="11"/>
  <c r="C16" i="8"/>
  <c r="H16" i="8" s="1"/>
  <c r="D30" i="8"/>
  <c r="C36" i="8"/>
  <c r="E36" i="8" s="1"/>
  <c r="C8" i="9"/>
  <c r="H8" i="9" s="1"/>
  <c r="C9" i="9"/>
  <c r="H9" i="9" s="1"/>
  <c r="C15" i="9"/>
  <c r="E15" i="9" s="1"/>
  <c r="G15" i="9" s="1"/>
  <c r="C20" i="9"/>
  <c r="E20" i="9" s="1"/>
  <c r="C24" i="9"/>
  <c r="E24" i="9" s="1"/>
  <c r="F24" i="9" s="1"/>
  <c r="C29" i="9"/>
  <c r="E29" i="9" s="1"/>
  <c r="C33" i="9"/>
  <c r="E33" i="9" s="1"/>
  <c r="G33" i="9" s="1"/>
  <c r="D37" i="9"/>
  <c r="C39" i="9"/>
  <c r="H39" i="9" s="1"/>
  <c r="D41" i="9"/>
  <c r="D10" i="10"/>
  <c r="D19" i="10"/>
  <c r="D28" i="10"/>
  <c r="C32" i="10"/>
  <c r="H32" i="10" s="1"/>
  <c r="C41" i="10"/>
  <c r="H41" i="10" s="1"/>
  <c r="D14" i="5"/>
  <c r="D21" i="5"/>
  <c r="C27" i="5"/>
  <c r="H27" i="5" s="1"/>
  <c r="C7" i="8"/>
  <c r="H7" i="8" s="1"/>
  <c r="D12" i="8"/>
  <c r="C18" i="8"/>
  <c r="E18" i="8" s="1"/>
  <c r="C25" i="8"/>
  <c r="E25" i="8" s="1"/>
  <c r="G25" i="8" s="1"/>
  <c r="D32" i="8"/>
  <c r="D7" i="9"/>
  <c r="D8" i="9"/>
  <c r="D11" i="9"/>
  <c r="J11" i="9" s="1"/>
  <c r="K11" i="9" s="1"/>
  <c r="C14" i="9"/>
  <c r="H14" i="9" s="1"/>
  <c r="D16" i="9"/>
  <c r="J16" i="9" s="1"/>
  <c r="K16" i="9" s="1"/>
  <c r="C18" i="9"/>
  <c r="H18" i="9" s="1"/>
  <c r="D20" i="9"/>
  <c r="C23" i="9"/>
  <c r="H23" i="9" s="1"/>
  <c r="D25" i="9"/>
  <c r="C27" i="9"/>
  <c r="H27" i="9" s="1"/>
  <c r="D29" i="9"/>
  <c r="C32" i="9"/>
  <c r="E32" i="9" s="1"/>
  <c r="D34" i="9"/>
  <c r="C36" i="9"/>
  <c r="C38" i="9"/>
  <c r="H38" i="9" s="1"/>
  <c r="D40" i="9"/>
  <c r="C42" i="9"/>
  <c r="H42" i="9" s="1"/>
  <c r="C8" i="10"/>
  <c r="E8" i="10" s="1"/>
  <c r="C11" i="10"/>
  <c r="H11" i="10" s="1"/>
  <c r="D16" i="10"/>
  <c r="C20" i="10"/>
  <c r="E20" i="10" s="1"/>
  <c r="D25" i="10"/>
  <c r="C29" i="10"/>
  <c r="E29" i="10" s="1"/>
  <c r="D34" i="10"/>
  <c r="C38" i="10"/>
  <c r="H38" i="10" s="1"/>
  <c r="C17" i="11"/>
  <c r="E17" i="11" s="1"/>
  <c r="D20" i="11"/>
  <c r="C23" i="11"/>
  <c r="H23" i="11" s="1"/>
  <c r="D25" i="11"/>
  <c r="C27" i="11"/>
  <c r="E27" i="11" s="1"/>
  <c r="G27" i="11" s="1"/>
  <c r="D29" i="11"/>
  <c r="C32" i="11"/>
  <c r="E32" i="11" s="1"/>
  <c r="D34" i="11"/>
  <c r="C36" i="11"/>
  <c r="E36" i="11" s="1"/>
  <c r="F36" i="11" s="1"/>
  <c r="D38" i="11"/>
  <c r="C41" i="11"/>
  <c r="H41" i="11" s="1"/>
  <c r="H7" i="12"/>
  <c r="E7" i="12"/>
  <c r="C41" i="12"/>
  <c r="D40" i="12"/>
  <c r="C38" i="12"/>
  <c r="D37" i="12"/>
  <c r="C35" i="12"/>
  <c r="D34" i="12"/>
  <c r="C32" i="12"/>
  <c r="D31" i="12"/>
  <c r="C29" i="12"/>
  <c r="D28" i="12"/>
  <c r="C26" i="12"/>
  <c r="D25" i="12"/>
  <c r="C23" i="12"/>
  <c r="D22" i="12"/>
  <c r="C20" i="12"/>
  <c r="D19" i="12"/>
  <c r="C17" i="12"/>
  <c r="D16" i="12"/>
  <c r="C14" i="12"/>
  <c r="D13" i="12"/>
  <c r="C11" i="12"/>
  <c r="D10" i="12"/>
  <c r="C8" i="12"/>
  <c r="D7" i="12"/>
  <c r="D42" i="12"/>
  <c r="C40" i="12"/>
  <c r="D39" i="12"/>
  <c r="C37" i="12"/>
  <c r="D36" i="12"/>
  <c r="C34" i="12"/>
  <c r="D33" i="12"/>
  <c r="C31" i="12"/>
  <c r="D30" i="12"/>
  <c r="C28" i="12"/>
  <c r="D27" i="12"/>
  <c r="C25" i="12"/>
  <c r="D24" i="12"/>
  <c r="C22" i="12"/>
  <c r="D21" i="12"/>
  <c r="C19" i="12"/>
  <c r="D18" i="12"/>
  <c r="C16" i="12"/>
  <c r="D15" i="12"/>
  <c r="C13" i="12"/>
  <c r="D12" i="12"/>
  <c r="C10" i="12"/>
  <c r="D9" i="12"/>
  <c r="C42" i="12"/>
  <c r="D41" i="12"/>
  <c r="C39" i="12"/>
  <c r="D38" i="12"/>
  <c r="C36" i="12"/>
  <c r="D35" i="12"/>
  <c r="C33" i="12"/>
  <c r="D32" i="12"/>
  <c r="C30" i="12"/>
  <c r="D29" i="12"/>
  <c r="C27" i="12"/>
  <c r="D26" i="12"/>
  <c r="C24" i="12"/>
  <c r="D23" i="12"/>
  <c r="C21" i="12"/>
  <c r="D20" i="12"/>
  <c r="C18" i="12"/>
  <c r="D17" i="12"/>
  <c r="C15" i="12"/>
  <c r="D14" i="12"/>
  <c r="C12" i="12"/>
  <c r="D11" i="12"/>
  <c r="C9" i="12"/>
  <c r="D8" i="12"/>
  <c r="C7" i="11"/>
  <c r="D9" i="11"/>
  <c r="C10" i="11"/>
  <c r="D12" i="11"/>
  <c r="C13" i="11"/>
  <c r="D15" i="11"/>
  <c r="C16" i="11"/>
  <c r="D18" i="11"/>
  <c r="C19" i="11"/>
  <c r="D21" i="11"/>
  <c r="C22" i="11"/>
  <c r="D24" i="11"/>
  <c r="C25" i="11"/>
  <c r="D27" i="11"/>
  <c r="C28" i="11"/>
  <c r="D30" i="11"/>
  <c r="C31" i="11"/>
  <c r="D33" i="11"/>
  <c r="C34" i="11"/>
  <c r="D36" i="11"/>
  <c r="C37" i="11"/>
  <c r="D39" i="11"/>
  <c r="C40" i="11"/>
  <c r="D8" i="10"/>
  <c r="C9" i="10"/>
  <c r="D11" i="10"/>
  <c r="C12" i="10"/>
  <c r="D14" i="10"/>
  <c r="C15" i="10"/>
  <c r="D17" i="10"/>
  <c r="C18" i="10"/>
  <c r="D20" i="10"/>
  <c r="C21" i="10"/>
  <c r="D23" i="10"/>
  <c r="C24" i="10"/>
  <c r="D26" i="10"/>
  <c r="C27" i="10"/>
  <c r="D29" i="10"/>
  <c r="C30" i="10"/>
  <c r="D32" i="10"/>
  <c r="C33" i="10"/>
  <c r="D35" i="10"/>
  <c r="C36" i="10"/>
  <c r="D38" i="10"/>
  <c r="C39" i="10"/>
  <c r="D41" i="10"/>
  <c r="C42" i="10"/>
  <c r="C7" i="10"/>
  <c r="D9" i="10"/>
  <c r="C10" i="10"/>
  <c r="D12" i="10"/>
  <c r="C13" i="10"/>
  <c r="D15" i="10"/>
  <c r="C16" i="10"/>
  <c r="D18" i="10"/>
  <c r="C19" i="10"/>
  <c r="D21" i="10"/>
  <c r="C22" i="10"/>
  <c r="D24" i="10"/>
  <c r="C25" i="10"/>
  <c r="D27" i="10"/>
  <c r="C28" i="10"/>
  <c r="D30" i="10"/>
  <c r="C31" i="10"/>
  <c r="D33" i="10"/>
  <c r="C34" i="10"/>
  <c r="D36" i="10"/>
  <c r="C37" i="10"/>
  <c r="D39" i="10"/>
  <c r="C40" i="10"/>
  <c r="C7" i="9"/>
  <c r="D9" i="9"/>
  <c r="J9" i="9" s="1"/>
  <c r="K9" i="9" s="1"/>
  <c r="C10" i="9"/>
  <c r="D12" i="9"/>
  <c r="J12" i="9" s="1"/>
  <c r="K12" i="9" s="1"/>
  <c r="C13" i="9"/>
  <c r="C16" i="9"/>
  <c r="D18" i="9"/>
  <c r="J18" i="9" s="1"/>
  <c r="K18" i="9" s="1"/>
  <c r="C19" i="9"/>
  <c r="D21" i="9"/>
  <c r="C22" i="9"/>
  <c r="D24" i="9"/>
  <c r="C25" i="9"/>
  <c r="D27" i="9"/>
  <c r="C28" i="9"/>
  <c r="D30" i="9"/>
  <c r="C31" i="9"/>
  <c r="D33" i="9"/>
  <c r="C34" i="9"/>
  <c r="D36" i="9"/>
  <c r="C37" i="9"/>
  <c r="D39" i="9"/>
  <c r="C40" i="9"/>
  <c r="C41" i="8"/>
  <c r="D40" i="8"/>
  <c r="C38" i="8"/>
  <c r="D37" i="8"/>
  <c r="C35" i="8"/>
  <c r="D34" i="8"/>
  <c r="C32" i="8"/>
  <c r="D31" i="8"/>
  <c r="C29" i="8"/>
  <c r="D28" i="8"/>
  <c r="C26" i="8"/>
  <c r="D25" i="8"/>
  <c r="C23" i="8"/>
  <c r="D22" i="8"/>
  <c r="C20" i="8"/>
  <c r="D19" i="8"/>
  <c r="C17" i="8"/>
  <c r="D16" i="8"/>
  <c r="C14" i="8"/>
  <c r="D13" i="8"/>
  <c r="C11" i="8"/>
  <c r="D10" i="8"/>
  <c r="C8" i="8"/>
  <c r="D7" i="8"/>
  <c r="D42" i="8"/>
  <c r="C40" i="8"/>
  <c r="D9" i="8"/>
  <c r="D11" i="8"/>
  <c r="C13" i="8"/>
  <c r="C15" i="8"/>
  <c r="D18" i="8"/>
  <c r="D20" i="8"/>
  <c r="C22" i="8"/>
  <c r="C24" i="8"/>
  <c r="D27" i="8"/>
  <c r="D29" i="8"/>
  <c r="C31" i="8"/>
  <c r="C33" i="8"/>
  <c r="D36" i="8"/>
  <c r="D38" i="8"/>
  <c r="C42" i="8"/>
  <c r="D8" i="8"/>
  <c r="C10" i="8"/>
  <c r="C12" i="8"/>
  <c r="D15" i="8"/>
  <c r="D17" i="8"/>
  <c r="C19" i="8"/>
  <c r="C21" i="8"/>
  <c r="D24" i="8"/>
  <c r="D26" i="8"/>
  <c r="C28" i="8"/>
  <c r="C30" i="8"/>
  <c r="D33" i="8"/>
  <c r="D35" i="8"/>
  <c r="C37" i="8"/>
  <c r="C39" i="8"/>
  <c r="D41" i="8"/>
  <c r="C41" i="7"/>
  <c r="D40" i="7"/>
  <c r="C38" i="7"/>
  <c r="D37" i="7"/>
  <c r="C35" i="7"/>
  <c r="D34" i="7"/>
  <c r="C32" i="7"/>
  <c r="D31" i="7"/>
  <c r="C29" i="7"/>
  <c r="D28" i="7"/>
  <c r="C26" i="7"/>
  <c r="D25" i="7"/>
  <c r="C23" i="7"/>
  <c r="D22" i="7"/>
  <c r="C20" i="7"/>
  <c r="D19" i="7"/>
  <c r="C17" i="7"/>
  <c r="D16" i="7"/>
  <c r="C14" i="7"/>
  <c r="D13" i="7"/>
  <c r="C11" i="7"/>
  <c r="D10" i="7"/>
  <c r="C8" i="7"/>
  <c r="D7" i="7"/>
  <c r="D42" i="7"/>
  <c r="C40" i="7"/>
  <c r="D39" i="7"/>
  <c r="C37" i="7"/>
  <c r="D36" i="7"/>
  <c r="C34" i="7"/>
  <c r="D33" i="7"/>
  <c r="C31" i="7"/>
  <c r="D30" i="7"/>
  <c r="C28" i="7"/>
  <c r="D27" i="7"/>
  <c r="C25" i="7"/>
  <c r="D24" i="7"/>
  <c r="C22" i="7"/>
  <c r="D21" i="7"/>
  <c r="C19" i="7"/>
  <c r="D18" i="7"/>
  <c r="C16" i="7"/>
  <c r="D15" i="7"/>
  <c r="C13" i="7"/>
  <c r="D12" i="7"/>
  <c r="C10" i="7"/>
  <c r="D9" i="7"/>
  <c r="D8" i="7"/>
  <c r="C12" i="7"/>
  <c r="D17" i="7"/>
  <c r="C21" i="7"/>
  <c r="D26" i="7"/>
  <c r="C30" i="7"/>
  <c r="D35" i="7"/>
  <c r="C39" i="7"/>
  <c r="D11" i="7"/>
  <c r="C15" i="7"/>
  <c r="D20" i="7"/>
  <c r="C24" i="7"/>
  <c r="D29" i="7"/>
  <c r="C33" i="7"/>
  <c r="D38" i="7"/>
  <c r="C42" i="7"/>
  <c r="C7" i="7"/>
  <c r="C9" i="7"/>
  <c r="D14" i="7"/>
  <c r="C18" i="7"/>
  <c r="D23" i="7"/>
  <c r="C27" i="7"/>
  <c r="D32" i="7"/>
  <c r="C36" i="7"/>
  <c r="D41" i="7"/>
  <c r="E12" i="6"/>
  <c r="G12" i="6" s="1"/>
  <c r="E27" i="6"/>
  <c r="C7" i="6"/>
  <c r="D9" i="6"/>
  <c r="C10" i="6"/>
  <c r="D12" i="6"/>
  <c r="C13" i="6"/>
  <c r="D15" i="6"/>
  <c r="C16" i="6"/>
  <c r="D18" i="6"/>
  <c r="C19" i="6"/>
  <c r="D21" i="6"/>
  <c r="C22" i="6"/>
  <c r="D24" i="6"/>
  <c r="C25" i="6"/>
  <c r="D27" i="6"/>
  <c r="C28" i="6"/>
  <c r="D30" i="6"/>
  <c r="C31" i="6"/>
  <c r="D33" i="6"/>
  <c r="C34" i="6"/>
  <c r="D36" i="6"/>
  <c r="C37" i="6"/>
  <c r="D39" i="6"/>
  <c r="C40" i="6"/>
  <c r="H7" i="5"/>
  <c r="D30" i="5"/>
  <c r="D32" i="5"/>
  <c r="C34" i="5"/>
  <c r="C36" i="5"/>
  <c r="D39" i="5"/>
  <c r="D41" i="5"/>
  <c r="D9" i="5"/>
  <c r="D11" i="5"/>
  <c r="D8" i="5"/>
  <c r="C10" i="5"/>
  <c r="C12" i="5"/>
  <c r="D15" i="5"/>
  <c r="D17" i="5"/>
  <c r="C19" i="5"/>
  <c r="C21" i="5"/>
  <c r="D24" i="5"/>
  <c r="D26" i="5"/>
  <c r="C28" i="5"/>
  <c r="C30" i="5"/>
  <c r="D33" i="5"/>
  <c r="D35" i="5"/>
  <c r="C37" i="5"/>
  <c r="C39" i="5"/>
  <c r="C41" i="5"/>
  <c r="D40" i="5"/>
  <c r="C38" i="5"/>
  <c r="D37" i="5"/>
  <c r="C35" i="5"/>
  <c r="D34" i="5"/>
  <c r="C32" i="5"/>
  <c r="D31" i="5"/>
  <c r="C29" i="5"/>
  <c r="D28" i="5"/>
  <c r="C26" i="5"/>
  <c r="D25" i="5"/>
  <c r="C23" i="5"/>
  <c r="D22" i="5"/>
  <c r="C20" i="5"/>
  <c r="D19" i="5"/>
  <c r="C17" i="5"/>
  <c r="D16" i="5"/>
  <c r="C14" i="5"/>
  <c r="D13" i="5"/>
  <c r="C11" i="5"/>
  <c r="D10" i="5"/>
  <c r="C8" i="5"/>
  <c r="D7" i="5"/>
  <c r="C13" i="5"/>
  <c r="C15" i="5"/>
  <c r="D18" i="5"/>
  <c r="D20" i="5"/>
  <c r="C22" i="5"/>
  <c r="C24" i="5"/>
  <c r="D27" i="5"/>
  <c r="D29" i="5"/>
  <c r="C31" i="5"/>
  <c r="C33" i="5"/>
  <c r="D36" i="5"/>
  <c r="D38" i="5"/>
  <c r="C40" i="5"/>
  <c r="C42" i="5"/>
  <c r="J24" i="9" l="1"/>
  <c r="K24" i="9"/>
  <c r="I43" i="9"/>
  <c r="J8" i="9"/>
  <c r="K39" i="9"/>
  <c r="J39" i="9"/>
  <c r="J27" i="9"/>
  <c r="K27" i="9"/>
  <c r="J25" i="9"/>
  <c r="K25" i="9"/>
  <c r="K37" i="9"/>
  <c r="J37" i="9"/>
  <c r="K28" i="9"/>
  <c r="J28" i="9"/>
  <c r="K40" i="9"/>
  <c r="J40" i="9"/>
  <c r="K23" i="9"/>
  <c r="J23" i="9"/>
  <c r="J35" i="9"/>
  <c r="K35" i="9"/>
  <c r="J33" i="9"/>
  <c r="K33" i="9"/>
  <c r="J21" i="9"/>
  <c r="K21" i="9"/>
  <c r="J34" i="9"/>
  <c r="K34" i="9"/>
  <c r="J38" i="9"/>
  <c r="K38" i="9"/>
  <c r="K31" i="9"/>
  <c r="J31" i="9"/>
  <c r="K36" i="9"/>
  <c r="J36" i="9"/>
  <c r="K20" i="9"/>
  <c r="J20" i="9"/>
  <c r="E21" i="9"/>
  <c r="J26" i="9"/>
  <c r="K26" i="9"/>
  <c r="J15" i="9"/>
  <c r="K15" i="9" s="1"/>
  <c r="L15" i="9" s="1"/>
  <c r="M15" i="9" s="1"/>
  <c r="N11" i="9"/>
  <c r="N17" i="9"/>
  <c r="N15" i="9"/>
  <c r="N16" i="9" s="1"/>
  <c r="J30" i="9"/>
  <c r="K30" i="9"/>
  <c r="J29" i="9"/>
  <c r="K29" i="9"/>
  <c r="J41" i="9"/>
  <c r="K41" i="9"/>
  <c r="J32" i="9"/>
  <c r="K32" i="9"/>
  <c r="J22" i="9"/>
  <c r="K22" i="9"/>
  <c r="J42" i="9"/>
  <c r="K42" i="9"/>
  <c r="H18" i="8"/>
  <c r="E14" i="6"/>
  <c r="H11" i="6"/>
  <c r="H20" i="9"/>
  <c r="G25" i="5"/>
  <c r="H14" i="10"/>
  <c r="H41" i="6"/>
  <c r="E42" i="9"/>
  <c r="G42" i="9" s="1"/>
  <c r="E34" i="8"/>
  <c r="F34" i="8" s="1"/>
  <c r="E8" i="6"/>
  <c r="F8" i="6" s="1"/>
  <c r="H8" i="11"/>
  <c r="H36" i="8"/>
  <c r="H41" i="9"/>
  <c r="E35" i="10"/>
  <c r="G35" i="10" s="1"/>
  <c r="H29" i="10"/>
  <c r="E9" i="8"/>
  <c r="F9" i="8" s="1"/>
  <c r="F7" i="5"/>
  <c r="H25" i="5"/>
  <c r="E21" i="11"/>
  <c r="G21" i="11" s="1"/>
  <c r="F25" i="8"/>
  <c r="H33" i="9"/>
  <c r="E9" i="5"/>
  <c r="F9" i="5" s="1"/>
  <c r="E8" i="9"/>
  <c r="H20" i="11"/>
  <c r="H29" i="9"/>
  <c r="E16" i="8"/>
  <c r="G16" i="8" s="1"/>
  <c r="H25" i="8"/>
  <c r="E12" i="9"/>
  <c r="G12" i="9" s="1"/>
  <c r="E36" i="6"/>
  <c r="G36" i="6" s="1"/>
  <c r="F15" i="9"/>
  <c r="H35" i="11"/>
  <c r="E32" i="6"/>
  <c r="G32" i="6" s="1"/>
  <c r="H36" i="11"/>
  <c r="E27" i="5"/>
  <c r="G27" i="5" s="1"/>
  <c r="H38" i="6"/>
  <c r="H35" i="9"/>
  <c r="E39" i="6"/>
  <c r="G39" i="6" s="1"/>
  <c r="H18" i="6"/>
  <c r="E23" i="9"/>
  <c r="G23" i="9" s="1"/>
  <c r="H15" i="9"/>
  <c r="E41" i="10"/>
  <c r="F41" i="10" s="1"/>
  <c r="E23" i="11"/>
  <c r="F23" i="11" s="1"/>
  <c r="F18" i="6"/>
  <c r="E7" i="8"/>
  <c r="F7" i="8" s="1"/>
  <c r="E11" i="9"/>
  <c r="G11" i="9" s="1"/>
  <c r="F33" i="9"/>
  <c r="E29" i="11"/>
  <c r="G29" i="11" s="1"/>
  <c r="E12" i="11"/>
  <c r="G12" i="11" s="1"/>
  <c r="E14" i="9"/>
  <c r="G14" i="9" s="1"/>
  <c r="H24" i="11"/>
  <c r="H17" i="11"/>
  <c r="E30" i="11"/>
  <c r="G30" i="11" s="1"/>
  <c r="G36" i="11"/>
  <c r="F24" i="11"/>
  <c r="E38" i="10"/>
  <c r="F38" i="10" s="1"/>
  <c r="G18" i="11"/>
  <c r="H11" i="11"/>
  <c r="H27" i="11"/>
  <c r="H26" i="11"/>
  <c r="H9" i="11"/>
  <c r="F27" i="11"/>
  <c r="E35" i="6"/>
  <c r="G35" i="6" s="1"/>
  <c r="E29" i="6"/>
  <c r="G29" i="6" s="1"/>
  <c r="H9" i="6"/>
  <c r="F9" i="6"/>
  <c r="E30" i="6"/>
  <c r="E27" i="8"/>
  <c r="G27" i="8" s="1"/>
  <c r="E26" i="9"/>
  <c r="G26" i="9" s="1"/>
  <c r="E39" i="9"/>
  <c r="G39" i="9" s="1"/>
  <c r="E11" i="10"/>
  <c r="G11" i="10" s="1"/>
  <c r="E17" i="10"/>
  <c r="G17" i="10" s="1"/>
  <c r="E41" i="11"/>
  <c r="F41" i="11" s="1"/>
  <c r="E38" i="11"/>
  <c r="G38" i="11" s="1"/>
  <c r="F15" i="11"/>
  <c r="F9" i="11"/>
  <c r="E42" i="11"/>
  <c r="F42" i="11" s="1"/>
  <c r="H18" i="11"/>
  <c r="E15" i="6"/>
  <c r="G15" i="6" s="1"/>
  <c r="E18" i="5"/>
  <c r="F18" i="5" s="1"/>
  <c r="F12" i="6"/>
  <c r="E21" i="6"/>
  <c r="G21" i="6" s="1"/>
  <c r="E27" i="9"/>
  <c r="G27" i="9" s="1"/>
  <c r="H15" i="11"/>
  <c r="H16" i="5"/>
  <c r="H32" i="9"/>
  <c r="H24" i="9"/>
  <c r="E38" i="9"/>
  <c r="G38" i="9" s="1"/>
  <c r="G24" i="9"/>
  <c r="H23" i="10"/>
  <c r="H33" i="11"/>
  <c r="G16" i="5"/>
  <c r="E23" i="6"/>
  <c r="G23" i="6" s="1"/>
  <c r="E17" i="9"/>
  <c r="F17" i="9" s="1"/>
  <c r="H20" i="10"/>
  <c r="H8" i="10"/>
  <c r="E32" i="10"/>
  <c r="G32" i="10" s="1"/>
  <c r="H32" i="11"/>
  <c r="E14" i="11"/>
  <c r="G14" i="11" s="1"/>
  <c r="F33" i="11"/>
  <c r="H26" i="6"/>
  <c r="H17" i="6"/>
  <c r="H20" i="6"/>
  <c r="H26" i="10"/>
  <c r="H24" i="6"/>
  <c r="E24" i="6"/>
  <c r="H42" i="6"/>
  <c r="E42" i="6"/>
  <c r="E18" i="9"/>
  <c r="E30" i="9"/>
  <c r="G30" i="9" s="1"/>
  <c r="E9" i="9"/>
  <c r="E39" i="11"/>
  <c r="H36" i="9"/>
  <c r="E36" i="9"/>
  <c r="H33" i="6"/>
  <c r="E33" i="6"/>
  <c r="H41" i="12"/>
  <c r="E41" i="12"/>
  <c r="H15" i="12"/>
  <c r="E15" i="12"/>
  <c r="H24" i="12"/>
  <c r="E24" i="12"/>
  <c r="H33" i="12"/>
  <c r="E33" i="12"/>
  <c r="H42" i="12"/>
  <c r="E42" i="12"/>
  <c r="H16" i="12"/>
  <c r="E16" i="12"/>
  <c r="H25" i="12"/>
  <c r="E25" i="12"/>
  <c r="H34" i="12"/>
  <c r="E34" i="12"/>
  <c r="H11" i="12"/>
  <c r="E11" i="12"/>
  <c r="H20" i="12"/>
  <c r="E20" i="12"/>
  <c r="H29" i="12"/>
  <c r="E29" i="12"/>
  <c r="H38" i="12"/>
  <c r="E38" i="12"/>
  <c r="G7" i="12"/>
  <c r="F7" i="12"/>
  <c r="H9" i="12"/>
  <c r="E9" i="12"/>
  <c r="H18" i="12"/>
  <c r="E18" i="12"/>
  <c r="H27" i="12"/>
  <c r="E27" i="12"/>
  <c r="H36" i="12"/>
  <c r="E36" i="12"/>
  <c r="H10" i="12"/>
  <c r="E10" i="12"/>
  <c r="H19" i="12"/>
  <c r="E19" i="12"/>
  <c r="H28" i="12"/>
  <c r="E28" i="12"/>
  <c r="H37" i="12"/>
  <c r="E37" i="12"/>
  <c r="H14" i="12"/>
  <c r="E14" i="12"/>
  <c r="H23" i="12"/>
  <c r="E23" i="12"/>
  <c r="H32" i="12"/>
  <c r="E32" i="12"/>
  <c r="H12" i="12"/>
  <c r="E12" i="12"/>
  <c r="H21" i="12"/>
  <c r="E21" i="12"/>
  <c r="H30" i="12"/>
  <c r="E30" i="12"/>
  <c r="H39" i="12"/>
  <c r="E39" i="12"/>
  <c r="H13" i="12"/>
  <c r="E13" i="12"/>
  <c r="H22" i="12"/>
  <c r="E22" i="12"/>
  <c r="H31" i="12"/>
  <c r="E31" i="12"/>
  <c r="H40" i="12"/>
  <c r="E40" i="12"/>
  <c r="H8" i="12"/>
  <c r="E8" i="12"/>
  <c r="H17" i="12"/>
  <c r="E17" i="12"/>
  <c r="H26" i="12"/>
  <c r="E26" i="12"/>
  <c r="H35" i="12"/>
  <c r="E35" i="12"/>
  <c r="E34" i="11"/>
  <c r="H34" i="11"/>
  <c r="G17" i="11"/>
  <c r="F17" i="11"/>
  <c r="E40" i="11"/>
  <c r="H40" i="11"/>
  <c r="E31" i="11"/>
  <c r="H31" i="11"/>
  <c r="E22" i="11"/>
  <c r="H22" i="11"/>
  <c r="E13" i="11"/>
  <c r="H13" i="11"/>
  <c r="F20" i="11"/>
  <c r="G20" i="11"/>
  <c r="E25" i="11"/>
  <c r="H25" i="11"/>
  <c r="E16" i="11"/>
  <c r="H16" i="11"/>
  <c r="H7" i="11"/>
  <c r="E7" i="11"/>
  <c r="G32" i="11"/>
  <c r="F32" i="11"/>
  <c r="G35" i="11"/>
  <c r="F35" i="11"/>
  <c r="G26" i="11"/>
  <c r="F26" i="11"/>
  <c r="G8" i="11"/>
  <c r="F8" i="11"/>
  <c r="H37" i="11"/>
  <c r="E37" i="11"/>
  <c r="H28" i="11"/>
  <c r="E28" i="11"/>
  <c r="H19" i="11"/>
  <c r="E19" i="11"/>
  <c r="H10" i="11"/>
  <c r="E10" i="11"/>
  <c r="F11" i="11"/>
  <c r="G11" i="11"/>
  <c r="H37" i="10"/>
  <c r="E37" i="10"/>
  <c r="H28" i="10"/>
  <c r="E28" i="10"/>
  <c r="H19" i="10"/>
  <c r="E19" i="10"/>
  <c r="H10" i="10"/>
  <c r="E10" i="10"/>
  <c r="H42" i="10"/>
  <c r="E42" i="10"/>
  <c r="H33" i="10"/>
  <c r="E33" i="10"/>
  <c r="E24" i="10"/>
  <c r="H24" i="10"/>
  <c r="H15" i="10"/>
  <c r="E15" i="10"/>
  <c r="G26" i="10"/>
  <c r="F26" i="10"/>
  <c r="H40" i="10"/>
  <c r="E40" i="10"/>
  <c r="H31" i="10"/>
  <c r="E31" i="10"/>
  <c r="H22" i="10"/>
  <c r="E22" i="10"/>
  <c r="H13" i="10"/>
  <c r="E13" i="10"/>
  <c r="H36" i="10"/>
  <c r="E36" i="10"/>
  <c r="H27" i="10"/>
  <c r="E27" i="10"/>
  <c r="H18" i="10"/>
  <c r="E18" i="10"/>
  <c r="H9" i="10"/>
  <c r="E9" i="10"/>
  <c r="G20" i="10"/>
  <c r="F20" i="10"/>
  <c r="G8" i="10"/>
  <c r="F8" i="10"/>
  <c r="G23" i="10"/>
  <c r="F23" i="10"/>
  <c r="H34" i="10"/>
  <c r="E34" i="10"/>
  <c r="H25" i="10"/>
  <c r="E25" i="10"/>
  <c r="H16" i="10"/>
  <c r="E16" i="10"/>
  <c r="H7" i="10"/>
  <c r="E7" i="10"/>
  <c r="E39" i="10"/>
  <c r="H39" i="10"/>
  <c r="E30" i="10"/>
  <c r="H30" i="10"/>
  <c r="E21" i="10"/>
  <c r="H21" i="10"/>
  <c r="E12" i="10"/>
  <c r="H12" i="10"/>
  <c r="G29" i="10"/>
  <c r="F29" i="10"/>
  <c r="G14" i="10"/>
  <c r="F14" i="10"/>
  <c r="G21" i="9"/>
  <c r="F21" i="9"/>
  <c r="H34" i="9"/>
  <c r="E34" i="9"/>
  <c r="H25" i="9"/>
  <c r="E25" i="9"/>
  <c r="E16" i="9"/>
  <c r="H16" i="9"/>
  <c r="H7" i="9"/>
  <c r="E7" i="9"/>
  <c r="F29" i="9"/>
  <c r="G29" i="9"/>
  <c r="F35" i="9"/>
  <c r="G35" i="9"/>
  <c r="H37" i="9"/>
  <c r="E37" i="9"/>
  <c r="H28" i="9"/>
  <c r="E28" i="9"/>
  <c r="H19" i="9"/>
  <c r="E19" i="9"/>
  <c r="H10" i="9"/>
  <c r="H43" i="9" s="1"/>
  <c r="E10" i="9"/>
  <c r="G41" i="9"/>
  <c r="F41" i="9"/>
  <c r="G32" i="9"/>
  <c r="F32" i="9"/>
  <c r="E40" i="9"/>
  <c r="H40" i="9"/>
  <c r="E31" i="9"/>
  <c r="H31" i="9"/>
  <c r="E22" i="9"/>
  <c r="H22" i="9"/>
  <c r="E13" i="9"/>
  <c r="H13" i="9"/>
  <c r="F20" i="9"/>
  <c r="G20" i="9"/>
  <c r="H30" i="8"/>
  <c r="E30" i="8"/>
  <c r="H42" i="8"/>
  <c r="E42" i="8"/>
  <c r="H40" i="8"/>
  <c r="E40" i="8"/>
  <c r="H17" i="8"/>
  <c r="E17" i="8"/>
  <c r="H28" i="8"/>
  <c r="E28" i="8"/>
  <c r="H21" i="8"/>
  <c r="E21" i="8"/>
  <c r="H33" i="8"/>
  <c r="E33" i="8"/>
  <c r="H15" i="8"/>
  <c r="E15" i="8"/>
  <c r="H14" i="8"/>
  <c r="E14" i="8"/>
  <c r="E23" i="8"/>
  <c r="H23" i="8"/>
  <c r="H32" i="8"/>
  <c r="E32" i="8"/>
  <c r="H41" i="8"/>
  <c r="E41" i="8"/>
  <c r="H37" i="8"/>
  <c r="E37" i="8"/>
  <c r="H10" i="8"/>
  <c r="E10" i="8"/>
  <c r="E22" i="8"/>
  <c r="H22" i="8"/>
  <c r="H8" i="8"/>
  <c r="E8" i="8"/>
  <c r="H26" i="8"/>
  <c r="E26" i="8"/>
  <c r="H35" i="8"/>
  <c r="E35" i="8"/>
  <c r="H39" i="8"/>
  <c r="E39" i="8"/>
  <c r="H19" i="8"/>
  <c r="E19" i="8"/>
  <c r="H12" i="8"/>
  <c r="E12" i="8"/>
  <c r="F18" i="8"/>
  <c r="G18" i="8"/>
  <c r="E31" i="8"/>
  <c r="H31" i="8"/>
  <c r="H24" i="8"/>
  <c r="E24" i="8"/>
  <c r="E13" i="8"/>
  <c r="H13" i="8"/>
  <c r="E11" i="8"/>
  <c r="H11" i="8"/>
  <c r="E20" i="8"/>
  <c r="H20" i="8"/>
  <c r="E29" i="8"/>
  <c r="H29" i="8"/>
  <c r="E38" i="8"/>
  <c r="H38" i="8"/>
  <c r="F36" i="8"/>
  <c r="G36" i="8"/>
  <c r="H27" i="7"/>
  <c r="E27" i="7"/>
  <c r="H42" i="7"/>
  <c r="E42" i="7"/>
  <c r="H15" i="7"/>
  <c r="E15" i="7"/>
  <c r="H21" i="7"/>
  <c r="E21" i="7"/>
  <c r="H16" i="7"/>
  <c r="E16" i="7"/>
  <c r="H25" i="7"/>
  <c r="E25" i="7"/>
  <c r="H34" i="7"/>
  <c r="E34" i="7"/>
  <c r="H11" i="7"/>
  <c r="E11" i="7"/>
  <c r="H20" i="7"/>
  <c r="E20" i="7"/>
  <c r="H29" i="7"/>
  <c r="E29" i="7"/>
  <c r="H38" i="7"/>
  <c r="E38" i="7"/>
  <c r="H9" i="7"/>
  <c r="E9" i="7"/>
  <c r="H24" i="7"/>
  <c r="E24" i="7"/>
  <c r="H30" i="7"/>
  <c r="E30" i="7"/>
  <c r="H13" i="7"/>
  <c r="E13" i="7"/>
  <c r="H22" i="7"/>
  <c r="E22" i="7"/>
  <c r="H31" i="7"/>
  <c r="E31" i="7"/>
  <c r="H40" i="7"/>
  <c r="E40" i="7"/>
  <c r="H8" i="7"/>
  <c r="E8" i="7"/>
  <c r="H17" i="7"/>
  <c r="E17" i="7"/>
  <c r="H26" i="7"/>
  <c r="E26" i="7"/>
  <c r="H35" i="7"/>
  <c r="E35" i="7"/>
  <c r="H36" i="7"/>
  <c r="E36" i="7"/>
  <c r="H18" i="7"/>
  <c r="E18" i="7"/>
  <c r="H7" i="7"/>
  <c r="E7" i="7"/>
  <c r="H33" i="7"/>
  <c r="E33" i="7"/>
  <c r="H39" i="7"/>
  <c r="E39" i="7"/>
  <c r="H12" i="7"/>
  <c r="E12" i="7"/>
  <c r="E10" i="7"/>
  <c r="H10" i="7"/>
  <c r="E19" i="7"/>
  <c r="H19" i="7"/>
  <c r="E28" i="7"/>
  <c r="H28" i="7"/>
  <c r="E37" i="7"/>
  <c r="H37" i="7"/>
  <c r="H14" i="7"/>
  <c r="E14" i="7"/>
  <c r="H23" i="7"/>
  <c r="E23" i="7"/>
  <c r="H32" i="7"/>
  <c r="E32" i="7"/>
  <c r="H41" i="7"/>
  <c r="E41" i="7"/>
  <c r="E34" i="6"/>
  <c r="H34" i="6"/>
  <c r="H16" i="6"/>
  <c r="E16" i="6"/>
  <c r="H7" i="6"/>
  <c r="E7" i="6"/>
  <c r="F11" i="6"/>
  <c r="G11" i="6"/>
  <c r="G27" i="6"/>
  <c r="F27" i="6"/>
  <c r="F38" i="6"/>
  <c r="G38" i="6"/>
  <c r="H37" i="6"/>
  <c r="E37" i="6"/>
  <c r="H28" i="6"/>
  <c r="E28" i="6"/>
  <c r="H19" i="6"/>
  <c r="E19" i="6"/>
  <c r="H10" i="6"/>
  <c r="E10" i="6"/>
  <c r="G41" i="6"/>
  <c r="F41" i="6"/>
  <c r="G14" i="6"/>
  <c r="F14" i="6"/>
  <c r="F26" i="6"/>
  <c r="G26" i="6"/>
  <c r="G17" i="6"/>
  <c r="F17" i="6"/>
  <c r="F20" i="6"/>
  <c r="G20" i="6"/>
  <c r="E25" i="6"/>
  <c r="H25" i="6"/>
  <c r="E40" i="6"/>
  <c r="H40" i="6"/>
  <c r="E31" i="6"/>
  <c r="H31" i="6"/>
  <c r="E22" i="6"/>
  <c r="H22" i="6"/>
  <c r="E13" i="6"/>
  <c r="H13" i="6"/>
  <c r="H24" i="5"/>
  <c r="E24" i="5"/>
  <c r="H11" i="5"/>
  <c r="E11" i="5"/>
  <c r="H20" i="5"/>
  <c r="E20" i="5"/>
  <c r="H29" i="5"/>
  <c r="E29" i="5"/>
  <c r="H39" i="5"/>
  <c r="E39" i="5"/>
  <c r="H19" i="5"/>
  <c r="E19" i="5"/>
  <c r="H12" i="5"/>
  <c r="E12" i="5"/>
  <c r="H42" i="5"/>
  <c r="E42" i="5"/>
  <c r="H15" i="5"/>
  <c r="E15" i="5"/>
  <c r="H40" i="5"/>
  <c r="E40" i="5"/>
  <c r="H33" i="5"/>
  <c r="E33" i="5"/>
  <c r="H13" i="5"/>
  <c r="E13" i="5"/>
  <c r="E14" i="5"/>
  <c r="H14" i="5"/>
  <c r="E23" i="5"/>
  <c r="H23" i="5"/>
  <c r="E32" i="5"/>
  <c r="H32" i="5"/>
  <c r="E41" i="5"/>
  <c r="H41" i="5"/>
  <c r="H28" i="5"/>
  <c r="E28" i="5"/>
  <c r="H21" i="5"/>
  <c r="E21" i="5"/>
  <c r="E34" i="5"/>
  <c r="H34" i="5"/>
  <c r="H31" i="5"/>
  <c r="E31" i="5"/>
  <c r="H38" i="5"/>
  <c r="E38" i="5"/>
  <c r="H22" i="5"/>
  <c r="E22" i="5"/>
  <c r="H8" i="5"/>
  <c r="E8" i="5"/>
  <c r="H17" i="5"/>
  <c r="E17" i="5"/>
  <c r="E26" i="5"/>
  <c r="H26" i="5"/>
  <c r="H35" i="5"/>
  <c r="E35" i="5"/>
  <c r="H37" i="5"/>
  <c r="E37" i="5"/>
  <c r="H30" i="5"/>
  <c r="E30" i="5"/>
  <c r="H10" i="5"/>
  <c r="E10" i="5"/>
  <c r="H36" i="5"/>
  <c r="E36" i="5"/>
  <c r="F8" i="9" l="1"/>
  <c r="E43" i="9"/>
  <c r="K8" i="9"/>
  <c r="K43" i="9" s="1"/>
  <c r="J44" i="9" s="1"/>
  <c r="J43" i="9"/>
  <c r="I44" i="9" s="1"/>
  <c r="N18" i="9"/>
  <c r="N19" i="9" s="1"/>
  <c r="P19" i="9" s="1"/>
  <c r="G8" i="6"/>
  <c r="F42" i="9"/>
  <c r="G9" i="8"/>
  <c r="F32" i="6"/>
  <c r="G34" i="8"/>
  <c r="F21" i="11"/>
  <c r="F35" i="10"/>
  <c r="F11" i="9"/>
  <c r="F29" i="6"/>
  <c r="F39" i="9"/>
  <c r="G38" i="10"/>
  <c r="F17" i="10"/>
  <c r="F36" i="6"/>
  <c r="F39" i="6"/>
  <c r="G9" i="5"/>
  <c r="G23" i="11"/>
  <c r="G8" i="9"/>
  <c r="F23" i="9"/>
  <c r="F29" i="11"/>
  <c r="F12" i="11"/>
  <c r="G41" i="10"/>
  <c r="F14" i="9"/>
  <c r="F16" i="8"/>
  <c r="F12" i="9"/>
  <c r="F27" i="5"/>
  <c r="G7" i="8"/>
  <c r="G41" i="11"/>
  <c r="F26" i="9"/>
  <c r="F32" i="10"/>
  <c r="F30" i="11"/>
  <c r="F27" i="8"/>
  <c r="F14" i="11"/>
  <c r="F38" i="11"/>
  <c r="G18" i="5"/>
  <c r="F23" i="6"/>
  <c r="F35" i="6"/>
  <c r="F30" i="9"/>
  <c r="G42" i="11"/>
  <c r="F27" i="9"/>
  <c r="G17" i="9"/>
  <c r="F11" i="10"/>
  <c r="G30" i="6"/>
  <c r="F30" i="6"/>
  <c r="F15" i="6"/>
  <c r="F21" i="6"/>
  <c r="F38" i="9"/>
  <c r="G33" i="6"/>
  <c r="F33" i="6"/>
  <c r="G42" i="6"/>
  <c r="F42" i="6"/>
  <c r="G39" i="11"/>
  <c r="F39" i="11"/>
  <c r="G18" i="9"/>
  <c r="F18" i="9"/>
  <c r="G36" i="9"/>
  <c r="F36" i="9"/>
  <c r="G9" i="9"/>
  <c r="F9" i="9"/>
  <c r="G24" i="6"/>
  <c r="F24" i="6"/>
  <c r="G31" i="12"/>
  <c r="F31" i="12"/>
  <c r="G39" i="12"/>
  <c r="F39" i="12"/>
  <c r="G12" i="12"/>
  <c r="F12" i="12"/>
  <c r="G27" i="12"/>
  <c r="F27" i="12"/>
  <c r="F41" i="12"/>
  <c r="G41" i="12"/>
  <c r="F35" i="12"/>
  <c r="G35" i="12"/>
  <c r="F8" i="12"/>
  <c r="G8" i="12"/>
  <c r="G22" i="12"/>
  <c r="F22" i="12"/>
  <c r="G30" i="12"/>
  <c r="F30" i="12"/>
  <c r="F32" i="12"/>
  <c r="G32" i="12"/>
  <c r="G37" i="12"/>
  <c r="F37" i="12"/>
  <c r="G10" i="12"/>
  <c r="F10" i="12"/>
  <c r="G18" i="12"/>
  <c r="F18" i="12"/>
  <c r="F38" i="12"/>
  <c r="G38" i="12"/>
  <c r="F11" i="12"/>
  <c r="G11" i="12"/>
  <c r="G16" i="12"/>
  <c r="F16" i="12"/>
  <c r="G24" i="12"/>
  <c r="F24" i="12"/>
  <c r="F17" i="12"/>
  <c r="G17" i="12"/>
  <c r="F14" i="12"/>
  <c r="G14" i="12"/>
  <c r="G19" i="12"/>
  <c r="F19" i="12"/>
  <c r="F20" i="12"/>
  <c r="G20" i="12"/>
  <c r="G25" i="12"/>
  <c r="F25" i="12"/>
  <c r="G33" i="12"/>
  <c r="F33" i="12"/>
  <c r="F26" i="12"/>
  <c r="G26" i="12"/>
  <c r="G40" i="12"/>
  <c r="F40" i="12"/>
  <c r="G13" i="12"/>
  <c r="F13" i="12"/>
  <c r="G21" i="12"/>
  <c r="F21" i="12"/>
  <c r="F23" i="12"/>
  <c r="G23" i="12"/>
  <c r="G28" i="12"/>
  <c r="F28" i="12"/>
  <c r="G36" i="12"/>
  <c r="F36" i="12"/>
  <c r="G9" i="12"/>
  <c r="F9" i="12"/>
  <c r="F29" i="12"/>
  <c r="G29" i="12"/>
  <c r="G34" i="12"/>
  <c r="F34" i="12"/>
  <c r="G42" i="12"/>
  <c r="F42" i="12"/>
  <c r="G15" i="12"/>
  <c r="F15" i="12"/>
  <c r="F19" i="11"/>
  <c r="G19" i="11"/>
  <c r="F28" i="11"/>
  <c r="G28" i="11"/>
  <c r="F7" i="11"/>
  <c r="G7" i="11"/>
  <c r="F16" i="11"/>
  <c r="G16" i="11"/>
  <c r="F22" i="11"/>
  <c r="G22" i="11"/>
  <c r="F13" i="11"/>
  <c r="G13" i="11"/>
  <c r="F40" i="11"/>
  <c r="G40" i="11"/>
  <c r="F10" i="11"/>
  <c r="G10" i="11"/>
  <c r="F37" i="11"/>
  <c r="G37" i="11"/>
  <c r="F25" i="11"/>
  <c r="G25" i="11"/>
  <c r="F31" i="11"/>
  <c r="G31" i="11"/>
  <c r="F34" i="11"/>
  <c r="G34" i="11"/>
  <c r="G12" i="10"/>
  <c r="F12" i="10"/>
  <c r="G39" i="10"/>
  <c r="F39" i="10"/>
  <c r="F16" i="10"/>
  <c r="G16" i="10"/>
  <c r="G27" i="10"/>
  <c r="F27" i="10"/>
  <c r="F22" i="10"/>
  <c r="G22" i="10"/>
  <c r="G33" i="10"/>
  <c r="F33" i="10"/>
  <c r="F19" i="10"/>
  <c r="G19" i="10"/>
  <c r="G30" i="10"/>
  <c r="F30" i="10"/>
  <c r="F7" i="10"/>
  <c r="G7" i="10"/>
  <c r="F34" i="10"/>
  <c r="G34" i="10"/>
  <c r="G18" i="10"/>
  <c r="F18" i="10"/>
  <c r="F13" i="10"/>
  <c r="G13" i="10"/>
  <c r="F40" i="10"/>
  <c r="G40" i="10"/>
  <c r="F10" i="10"/>
  <c r="G10" i="10"/>
  <c r="F37" i="10"/>
  <c r="G37" i="10"/>
  <c r="G21" i="10"/>
  <c r="F21" i="10"/>
  <c r="F25" i="10"/>
  <c r="G25" i="10"/>
  <c r="G9" i="10"/>
  <c r="F9" i="10"/>
  <c r="G36" i="10"/>
  <c r="F36" i="10"/>
  <c r="F31" i="10"/>
  <c r="G31" i="10"/>
  <c r="G15" i="10"/>
  <c r="F15" i="10"/>
  <c r="G24" i="10"/>
  <c r="F24" i="10"/>
  <c r="G42" i="10"/>
  <c r="F42" i="10"/>
  <c r="F28" i="10"/>
  <c r="G28" i="10"/>
  <c r="F13" i="9"/>
  <c r="G13" i="9"/>
  <c r="F40" i="9"/>
  <c r="G40" i="9"/>
  <c r="F10" i="9"/>
  <c r="G10" i="9"/>
  <c r="F37" i="9"/>
  <c r="G37" i="9"/>
  <c r="F7" i="9"/>
  <c r="G7" i="9"/>
  <c r="F16" i="9"/>
  <c r="G16" i="9"/>
  <c r="F34" i="9"/>
  <c r="G34" i="9"/>
  <c r="F31" i="9"/>
  <c r="G31" i="9"/>
  <c r="F28" i="9"/>
  <c r="G28" i="9"/>
  <c r="F25" i="9"/>
  <c r="G25" i="9"/>
  <c r="F22" i="9"/>
  <c r="G22" i="9"/>
  <c r="F19" i="9"/>
  <c r="G19" i="9"/>
  <c r="F29" i="8"/>
  <c r="G29" i="8"/>
  <c r="F24" i="8"/>
  <c r="G24" i="8"/>
  <c r="G31" i="8"/>
  <c r="F31" i="8"/>
  <c r="G12" i="8"/>
  <c r="F12" i="8"/>
  <c r="F35" i="8"/>
  <c r="G35" i="8"/>
  <c r="G37" i="8"/>
  <c r="F37" i="8"/>
  <c r="F32" i="8"/>
  <c r="G32" i="8"/>
  <c r="F23" i="8"/>
  <c r="G23" i="8"/>
  <c r="F15" i="8"/>
  <c r="G15" i="8"/>
  <c r="G21" i="8"/>
  <c r="F21" i="8"/>
  <c r="G40" i="8"/>
  <c r="F40" i="8"/>
  <c r="G30" i="8"/>
  <c r="F30" i="8"/>
  <c r="F20" i="8"/>
  <c r="G20" i="8"/>
  <c r="G13" i="8"/>
  <c r="F13" i="8"/>
  <c r="G19" i="8"/>
  <c r="F19" i="8"/>
  <c r="F26" i="8"/>
  <c r="G26" i="8"/>
  <c r="F33" i="8"/>
  <c r="G33" i="8"/>
  <c r="G28" i="8"/>
  <c r="F28" i="8"/>
  <c r="F38" i="8"/>
  <c r="G38" i="8"/>
  <c r="F11" i="8"/>
  <c r="G11" i="8"/>
  <c r="G39" i="8"/>
  <c r="F39" i="8"/>
  <c r="F8" i="8"/>
  <c r="G8" i="8"/>
  <c r="G22" i="8"/>
  <c r="F22" i="8"/>
  <c r="G10" i="8"/>
  <c r="F10" i="8"/>
  <c r="F41" i="8"/>
  <c r="G41" i="8"/>
  <c r="F14" i="8"/>
  <c r="G14" i="8"/>
  <c r="F17" i="8"/>
  <c r="G17" i="8"/>
  <c r="G42" i="8"/>
  <c r="F42" i="8"/>
  <c r="F41" i="7"/>
  <c r="G41" i="7"/>
  <c r="F14" i="7"/>
  <c r="G14" i="7"/>
  <c r="G37" i="7"/>
  <c r="F37" i="7"/>
  <c r="G10" i="7"/>
  <c r="F10" i="7"/>
  <c r="G39" i="7"/>
  <c r="F39" i="7"/>
  <c r="G18" i="7"/>
  <c r="F18" i="7"/>
  <c r="F26" i="7"/>
  <c r="G26" i="7"/>
  <c r="G40" i="7"/>
  <c r="F40" i="7"/>
  <c r="G13" i="7"/>
  <c r="F13" i="7"/>
  <c r="G9" i="7"/>
  <c r="F9" i="7"/>
  <c r="F20" i="7"/>
  <c r="G20" i="7"/>
  <c r="G25" i="7"/>
  <c r="F25" i="7"/>
  <c r="G15" i="7"/>
  <c r="F15" i="7"/>
  <c r="F23" i="7"/>
  <c r="G23" i="7"/>
  <c r="G19" i="7"/>
  <c r="F19" i="7"/>
  <c r="G12" i="7"/>
  <c r="F12" i="7"/>
  <c r="G7" i="7"/>
  <c r="F7" i="7"/>
  <c r="F35" i="7"/>
  <c r="G35" i="7"/>
  <c r="F8" i="7"/>
  <c r="G8" i="7"/>
  <c r="G22" i="7"/>
  <c r="F22" i="7"/>
  <c r="G24" i="7"/>
  <c r="F24" i="7"/>
  <c r="F29" i="7"/>
  <c r="G29" i="7"/>
  <c r="G34" i="7"/>
  <c r="F34" i="7"/>
  <c r="G21" i="7"/>
  <c r="F21" i="7"/>
  <c r="G27" i="7"/>
  <c r="F27" i="7"/>
  <c r="F32" i="7"/>
  <c r="G32" i="7"/>
  <c r="G28" i="7"/>
  <c r="F28" i="7"/>
  <c r="G33" i="7"/>
  <c r="F33" i="7"/>
  <c r="G36" i="7"/>
  <c r="F36" i="7"/>
  <c r="F17" i="7"/>
  <c r="G17" i="7"/>
  <c r="G31" i="7"/>
  <c r="F31" i="7"/>
  <c r="G30" i="7"/>
  <c r="F30" i="7"/>
  <c r="F38" i="7"/>
  <c r="G38" i="7"/>
  <c r="F11" i="7"/>
  <c r="G11" i="7"/>
  <c r="G16" i="7"/>
  <c r="F16" i="7"/>
  <c r="G42" i="7"/>
  <c r="F42" i="7"/>
  <c r="F13" i="6"/>
  <c r="G13" i="6"/>
  <c r="F10" i="6"/>
  <c r="G10" i="6"/>
  <c r="F37" i="6"/>
  <c r="G37" i="6"/>
  <c r="F7" i="6"/>
  <c r="G7" i="6"/>
  <c r="F31" i="6"/>
  <c r="G31" i="6"/>
  <c r="F28" i="6"/>
  <c r="G28" i="6"/>
  <c r="F40" i="6"/>
  <c r="G40" i="6"/>
  <c r="F22" i="6"/>
  <c r="G22" i="6"/>
  <c r="F25" i="6"/>
  <c r="G25" i="6"/>
  <c r="F19" i="6"/>
  <c r="G19" i="6"/>
  <c r="F16" i="6"/>
  <c r="G16" i="6"/>
  <c r="F34" i="6"/>
  <c r="G34" i="6"/>
  <c r="G10" i="5"/>
  <c r="F10" i="5"/>
  <c r="F35" i="5"/>
  <c r="G35" i="5"/>
  <c r="F26" i="5"/>
  <c r="G26" i="5"/>
  <c r="F8" i="5"/>
  <c r="G8" i="5"/>
  <c r="F21" i="5"/>
  <c r="G21" i="5"/>
  <c r="G13" i="5"/>
  <c r="F13" i="5"/>
  <c r="G15" i="5"/>
  <c r="F15" i="5"/>
  <c r="G12" i="5"/>
  <c r="F12" i="5"/>
  <c r="F29" i="5"/>
  <c r="G29" i="5"/>
  <c r="F30" i="5"/>
  <c r="G30" i="5"/>
  <c r="G22" i="5"/>
  <c r="F22" i="5"/>
  <c r="G34" i="5"/>
  <c r="F34" i="5"/>
  <c r="G28" i="5"/>
  <c r="F28" i="5"/>
  <c r="F41" i="5"/>
  <c r="G41" i="5"/>
  <c r="F14" i="5"/>
  <c r="G14" i="5"/>
  <c r="G33" i="5"/>
  <c r="F33" i="5"/>
  <c r="G42" i="5"/>
  <c r="F42" i="5"/>
  <c r="G19" i="5"/>
  <c r="F19" i="5"/>
  <c r="F20" i="5"/>
  <c r="G20" i="5"/>
  <c r="G31" i="5"/>
  <c r="F31" i="5"/>
  <c r="F23" i="5"/>
  <c r="G23" i="5"/>
  <c r="G24" i="5"/>
  <c r="F24" i="5"/>
  <c r="F36" i="5"/>
  <c r="G36" i="5"/>
  <c r="G37" i="5"/>
  <c r="F37" i="5"/>
  <c r="F17" i="5"/>
  <c r="G17" i="5"/>
  <c r="F38" i="5"/>
  <c r="G38" i="5"/>
  <c r="F32" i="5"/>
  <c r="G32" i="5"/>
  <c r="G40" i="5"/>
  <c r="F40" i="5"/>
  <c r="F39" i="5"/>
  <c r="G39" i="5"/>
  <c r="F11" i="5"/>
  <c r="G11" i="5"/>
  <c r="F43" i="9" l="1"/>
  <c r="G43" i="9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D3" i="4"/>
  <c r="D42" i="4" s="1"/>
  <c r="D2" i="4"/>
  <c r="C6" i="4" s="1"/>
  <c r="D6" i="4" s="1"/>
  <c r="C7" i="4" l="1"/>
  <c r="E7" i="4" s="1"/>
  <c r="D12" i="4"/>
  <c r="C16" i="4"/>
  <c r="D21" i="4"/>
  <c r="C25" i="4"/>
  <c r="D30" i="4"/>
  <c r="C34" i="4"/>
  <c r="D39" i="4"/>
  <c r="C10" i="4"/>
  <c r="D15" i="4"/>
  <c r="C19" i="4"/>
  <c r="D24" i="4"/>
  <c r="C28" i="4"/>
  <c r="D33" i="4"/>
  <c r="C37" i="4"/>
  <c r="C41" i="4"/>
  <c r="D40" i="4"/>
  <c r="C38" i="4"/>
  <c r="D37" i="4"/>
  <c r="C35" i="4"/>
  <c r="D34" i="4"/>
  <c r="C32" i="4"/>
  <c r="D31" i="4"/>
  <c r="C29" i="4"/>
  <c r="D28" i="4"/>
  <c r="C26" i="4"/>
  <c r="D25" i="4"/>
  <c r="C23" i="4"/>
  <c r="D22" i="4"/>
  <c r="C20" i="4"/>
  <c r="D19" i="4"/>
  <c r="C17" i="4"/>
  <c r="D16" i="4"/>
  <c r="C14" i="4"/>
  <c r="D13" i="4"/>
  <c r="C11" i="4"/>
  <c r="D10" i="4"/>
  <c r="C8" i="4"/>
  <c r="D7" i="4"/>
  <c r="C42" i="4"/>
  <c r="D41" i="4"/>
  <c r="C39" i="4"/>
  <c r="D38" i="4"/>
  <c r="C36" i="4"/>
  <c r="D35" i="4"/>
  <c r="C33" i="4"/>
  <c r="D32" i="4"/>
  <c r="C30" i="4"/>
  <c r="D29" i="4"/>
  <c r="C27" i="4"/>
  <c r="D26" i="4"/>
  <c r="C24" i="4"/>
  <c r="D23" i="4"/>
  <c r="C21" i="4"/>
  <c r="D20" i="4"/>
  <c r="C18" i="4"/>
  <c r="D17" i="4"/>
  <c r="C15" i="4"/>
  <c r="D14" i="4"/>
  <c r="C12" i="4"/>
  <c r="D11" i="4"/>
  <c r="C9" i="4"/>
  <c r="D8" i="4"/>
  <c r="D9" i="4"/>
  <c r="C13" i="4"/>
  <c r="D18" i="4"/>
  <c r="C22" i="4"/>
  <c r="D27" i="4"/>
  <c r="C31" i="4"/>
  <c r="D36" i="4"/>
  <c r="C40" i="4"/>
  <c r="H7" i="4" l="1"/>
  <c r="H40" i="4"/>
  <c r="E40" i="4"/>
  <c r="H13" i="4"/>
  <c r="E13" i="4"/>
  <c r="H18" i="4"/>
  <c r="E18" i="4"/>
  <c r="H27" i="4"/>
  <c r="E27" i="4"/>
  <c r="H36" i="4"/>
  <c r="E36" i="4"/>
  <c r="E8" i="4"/>
  <c r="H8" i="4"/>
  <c r="H17" i="4"/>
  <c r="E17" i="4"/>
  <c r="H26" i="4"/>
  <c r="E26" i="4"/>
  <c r="H35" i="4"/>
  <c r="E35" i="4"/>
  <c r="H22" i="4"/>
  <c r="E22" i="4"/>
  <c r="H24" i="4"/>
  <c r="E24" i="4"/>
  <c r="H33" i="4"/>
  <c r="E33" i="4"/>
  <c r="H42" i="4"/>
  <c r="E42" i="4"/>
  <c r="E14" i="4"/>
  <c r="H14" i="4"/>
  <c r="E23" i="4"/>
  <c r="H23" i="4"/>
  <c r="E32" i="4"/>
  <c r="H32" i="4"/>
  <c r="H31" i="4"/>
  <c r="E31" i="4"/>
  <c r="H12" i="4"/>
  <c r="E12" i="4"/>
  <c r="H21" i="4"/>
  <c r="E21" i="4"/>
  <c r="H30" i="4"/>
  <c r="E30" i="4"/>
  <c r="H39" i="4"/>
  <c r="E39" i="4"/>
  <c r="H11" i="4"/>
  <c r="E11" i="4"/>
  <c r="H20" i="4"/>
  <c r="E20" i="4"/>
  <c r="H29" i="4"/>
  <c r="E29" i="4"/>
  <c r="H38" i="4"/>
  <c r="E38" i="4"/>
  <c r="G7" i="4"/>
  <c r="F7" i="4"/>
  <c r="H19" i="4"/>
  <c r="E19" i="4"/>
  <c r="H25" i="4"/>
  <c r="E25" i="4"/>
  <c r="H9" i="4"/>
  <c r="E9" i="4"/>
  <c r="H28" i="4"/>
  <c r="E28" i="4"/>
  <c r="H34" i="4"/>
  <c r="E34" i="4"/>
  <c r="H15" i="4"/>
  <c r="E15" i="4"/>
  <c r="E41" i="4"/>
  <c r="H41" i="4"/>
  <c r="H37" i="4"/>
  <c r="E37" i="4"/>
  <c r="H10" i="4"/>
  <c r="E10" i="4"/>
  <c r="H16" i="4"/>
  <c r="E16" i="4"/>
  <c r="G16" i="4" l="1"/>
  <c r="F16" i="4"/>
  <c r="G28" i="4"/>
  <c r="F28" i="4"/>
  <c r="G19" i="4"/>
  <c r="F19" i="4"/>
  <c r="F29" i="4"/>
  <c r="G29" i="4"/>
  <c r="F39" i="4"/>
  <c r="G39" i="4"/>
  <c r="F12" i="4"/>
  <c r="G12" i="4"/>
  <c r="F14" i="4"/>
  <c r="G14" i="4"/>
  <c r="F33" i="4"/>
  <c r="G33" i="4"/>
  <c r="F35" i="4"/>
  <c r="G35" i="4"/>
  <c r="G37" i="4"/>
  <c r="F37" i="4"/>
  <c r="F41" i="4"/>
  <c r="G41" i="4"/>
  <c r="G34" i="4"/>
  <c r="F34" i="4"/>
  <c r="G25" i="4"/>
  <c r="F25" i="4"/>
  <c r="F38" i="4"/>
  <c r="G38" i="4"/>
  <c r="F11" i="4"/>
  <c r="G11" i="4"/>
  <c r="F21" i="4"/>
  <c r="G21" i="4"/>
  <c r="F23" i="4"/>
  <c r="G23" i="4"/>
  <c r="F42" i="4"/>
  <c r="G42" i="4"/>
  <c r="G22" i="4"/>
  <c r="F22" i="4"/>
  <c r="F17" i="4"/>
  <c r="G17" i="4"/>
  <c r="F8" i="4"/>
  <c r="G8" i="4"/>
  <c r="F27" i="4"/>
  <c r="G27" i="4"/>
  <c r="G40" i="4"/>
  <c r="F40" i="4"/>
  <c r="F18" i="4"/>
  <c r="G18" i="4"/>
  <c r="G10" i="4"/>
  <c r="F10" i="4"/>
  <c r="F15" i="4"/>
  <c r="G15" i="4"/>
  <c r="F9" i="4"/>
  <c r="G9" i="4"/>
  <c r="F20" i="4"/>
  <c r="G20" i="4"/>
  <c r="F30" i="4"/>
  <c r="G30" i="4"/>
  <c r="G31" i="4"/>
  <c r="F31" i="4"/>
  <c r="F32" i="4"/>
  <c r="G32" i="4"/>
  <c r="F24" i="4"/>
  <c r="G24" i="4"/>
  <c r="F26" i="4"/>
  <c r="G26" i="4"/>
  <c r="F36" i="4"/>
  <c r="G36" i="4"/>
  <c r="G13" i="4"/>
  <c r="F13" i="4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D3" i="3"/>
  <c r="D39" i="3" s="1"/>
  <c r="D2" i="3"/>
  <c r="C6" i="3" s="1"/>
  <c r="D6" i="3" s="1"/>
  <c r="D3" i="1"/>
  <c r="C7" i="1" s="1"/>
  <c r="D2" i="1"/>
  <c r="D41" i="3" l="1"/>
  <c r="C27" i="3"/>
  <c r="H27" i="3" s="1"/>
  <c r="C10" i="3"/>
  <c r="E10" i="3" s="1"/>
  <c r="G10" i="3" s="1"/>
  <c r="C21" i="3"/>
  <c r="H21" i="3" s="1"/>
  <c r="C37" i="3"/>
  <c r="E37" i="3" s="1"/>
  <c r="G37" i="3" s="1"/>
  <c r="D17" i="3"/>
  <c r="D30" i="3"/>
  <c r="D14" i="3"/>
  <c r="D24" i="3"/>
  <c r="C34" i="3"/>
  <c r="E34" i="3" s="1"/>
  <c r="F34" i="3" s="1"/>
  <c r="C12" i="3"/>
  <c r="E12" i="3" s="1"/>
  <c r="C18" i="3"/>
  <c r="E18" i="3" s="1"/>
  <c r="D21" i="3"/>
  <c r="C25" i="3"/>
  <c r="E25" i="3" s="1"/>
  <c r="F25" i="3" s="1"/>
  <c r="C28" i="3"/>
  <c r="E28" i="3" s="1"/>
  <c r="G28" i="3" s="1"/>
  <c r="D32" i="3"/>
  <c r="D35" i="3"/>
  <c r="C39" i="3"/>
  <c r="H39" i="3" s="1"/>
  <c r="D42" i="3"/>
  <c r="D8" i="3"/>
  <c r="D15" i="3"/>
  <c r="C7" i="3"/>
  <c r="E7" i="3" s="1"/>
  <c r="G7" i="3" s="1"/>
  <c r="C9" i="3"/>
  <c r="E9" i="3" s="1"/>
  <c r="D12" i="3"/>
  <c r="C16" i="3"/>
  <c r="E16" i="3" s="1"/>
  <c r="F16" i="3" s="1"/>
  <c r="C19" i="3"/>
  <c r="E19" i="3" s="1"/>
  <c r="G19" i="3" s="1"/>
  <c r="D23" i="3"/>
  <c r="D26" i="3"/>
  <c r="C30" i="3"/>
  <c r="H30" i="3" s="1"/>
  <c r="D33" i="3"/>
  <c r="C36" i="3"/>
  <c r="E36" i="3" s="1"/>
  <c r="C41" i="3"/>
  <c r="D40" i="3"/>
  <c r="C38" i="3"/>
  <c r="D37" i="3"/>
  <c r="C35" i="3"/>
  <c r="D34" i="3"/>
  <c r="C32" i="3"/>
  <c r="D31" i="3"/>
  <c r="C29" i="3"/>
  <c r="D28" i="3"/>
  <c r="C26" i="3"/>
  <c r="D25" i="3"/>
  <c r="C23" i="3"/>
  <c r="D22" i="3"/>
  <c r="C20" i="3"/>
  <c r="D19" i="3"/>
  <c r="C17" i="3"/>
  <c r="D16" i="3"/>
  <c r="C14" i="3"/>
  <c r="D13" i="3"/>
  <c r="C11" i="3"/>
  <c r="D10" i="3"/>
  <c r="C8" i="3"/>
  <c r="D7" i="3"/>
  <c r="D9" i="3"/>
  <c r="D11" i="3"/>
  <c r="C13" i="3"/>
  <c r="C15" i="3"/>
  <c r="D18" i="3"/>
  <c r="D20" i="3"/>
  <c r="C22" i="3"/>
  <c r="C24" i="3"/>
  <c r="D27" i="3"/>
  <c r="D29" i="3"/>
  <c r="C31" i="3"/>
  <c r="C33" i="3"/>
  <c r="D36" i="3"/>
  <c r="D38" i="3"/>
  <c r="C40" i="3"/>
  <c r="C42" i="3"/>
  <c r="F37" i="3" l="1"/>
  <c r="E27" i="3"/>
  <c r="H12" i="3"/>
  <c r="E30" i="3"/>
  <c r="G30" i="3" s="1"/>
  <c r="E21" i="3"/>
  <c r="F21" i="3" s="1"/>
  <c r="G34" i="3"/>
  <c r="H34" i="3"/>
  <c r="H10" i="3"/>
  <c r="E39" i="3"/>
  <c r="G39" i="3" s="1"/>
  <c r="F10" i="3"/>
  <c r="H36" i="3"/>
  <c r="F28" i="3"/>
  <c r="H18" i="3"/>
  <c r="H25" i="3"/>
  <c r="H9" i="3"/>
  <c r="H37" i="3"/>
  <c r="G25" i="3"/>
  <c r="F19" i="3"/>
  <c r="H19" i="3"/>
  <c r="H28" i="3"/>
  <c r="G16" i="3"/>
  <c r="H16" i="3"/>
  <c r="H7" i="3"/>
  <c r="F7" i="3"/>
  <c r="H31" i="3"/>
  <c r="E31" i="3"/>
  <c r="H24" i="3"/>
  <c r="E24" i="3"/>
  <c r="E8" i="3"/>
  <c r="H8" i="3"/>
  <c r="E17" i="3"/>
  <c r="H17" i="3"/>
  <c r="E26" i="3"/>
  <c r="H26" i="3"/>
  <c r="E35" i="3"/>
  <c r="H35" i="3"/>
  <c r="H42" i="3"/>
  <c r="E42" i="3"/>
  <c r="H22" i="3"/>
  <c r="E22" i="3"/>
  <c r="H15" i="3"/>
  <c r="E15" i="3"/>
  <c r="E14" i="3"/>
  <c r="H14" i="3"/>
  <c r="E23" i="3"/>
  <c r="H23" i="3"/>
  <c r="E32" i="3"/>
  <c r="H32" i="3"/>
  <c r="E41" i="3"/>
  <c r="H41" i="3"/>
  <c r="H40" i="3"/>
  <c r="E40" i="3"/>
  <c r="H33" i="3"/>
  <c r="E33" i="3"/>
  <c r="H13" i="3"/>
  <c r="E13" i="3"/>
  <c r="H11" i="3"/>
  <c r="E11" i="3"/>
  <c r="H20" i="3"/>
  <c r="E20" i="3"/>
  <c r="H29" i="3"/>
  <c r="E29" i="3"/>
  <c r="H38" i="3"/>
  <c r="E38" i="3"/>
  <c r="G36" i="3"/>
  <c r="F36" i="3"/>
  <c r="G27" i="3"/>
  <c r="F27" i="3"/>
  <c r="G18" i="3"/>
  <c r="F18" i="3"/>
  <c r="G9" i="3"/>
  <c r="F9" i="3"/>
  <c r="F39" i="3"/>
  <c r="F12" i="3"/>
  <c r="G12" i="3"/>
  <c r="G21" i="3" l="1"/>
  <c r="F30" i="3"/>
  <c r="F20" i="3"/>
  <c r="G20" i="3"/>
  <c r="G33" i="3"/>
  <c r="F33" i="3"/>
  <c r="F23" i="3"/>
  <c r="G23" i="3"/>
  <c r="G15" i="3"/>
  <c r="F15" i="3"/>
  <c r="F26" i="3"/>
  <c r="G26" i="3"/>
  <c r="F29" i="3"/>
  <c r="G29" i="3"/>
  <c r="G13" i="3"/>
  <c r="F13" i="3"/>
  <c r="F32" i="3"/>
  <c r="G32" i="3"/>
  <c r="G42" i="3"/>
  <c r="F42" i="3"/>
  <c r="F35" i="3"/>
  <c r="G35" i="3"/>
  <c r="F8" i="3"/>
  <c r="G8" i="3"/>
  <c r="G31" i="3"/>
  <c r="F31" i="3"/>
  <c r="F38" i="3"/>
  <c r="G38" i="3"/>
  <c r="F11" i="3"/>
  <c r="G11" i="3"/>
  <c r="G40" i="3"/>
  <c r="F40" i="3"/>
  <c r="F41" i="3"/>
  <c r="G41" i="3"/>
  <c r="F14" i="3"/>
  <c r="G14" i="3"/>
  <c r="G22" i="3"/>
  <c r="F22" i="3"/>
  <c r="F17" i="3"/>
  <c r="G17" i="3"/>
  <c r="G24" i="3"/>
  <c r="F24" i="3"/>
  <c r="D42" i="1" l="1"/>
  <c r="C42" i="1"/>
  <c r="H42" i="1" s="1"/>
  <c r="D41" i="1"/>
  <c r="C41" i="1"/>
  <c r="H41" i="1" s="1"/>
  <c r="D40" i="1"/>
  <c r="C40" i="1"/>
  <c r="H40" i="1" s="1"/>
  <c r="D39" i="1"/>
  <c r="C39" i="1"/>
  <c r="H39" i="1" s="1"/>
  <c r="D38" i="1"/>
  <c r="C38" i="1"/>
  <c r="H38" i="1" s="1"/>
  <c r="D37" i="1"/>
  <c r="C37" i="1"/>
  <c r="H37" i="1" s="1"/>
  <c r="D36" i="1"/>
  <c r="C36" i="1"/>
  <c r="H36" i="1" s="1"/>
  <c r="D35" i="1"/>
  <c r="C35" i="1"/>
  <c r="H35" i="1" s="1"/>
  <c r="D34" i="1"/>
  <c r="C34" i="1"/>
  <c r="H34" i="1" s="1"/>
  <c r="D33" i="1"/>
  <c r="C33" i="1"/>
  <c r="H33" i="1" s="1"/>
  <c r="D32" i="1"/>
  <c r="C32" i="1"/>
  <c r="H32" i="1" s="1"/>
  <c r="D31" i="1"/>
  <c r="C31" i="1"/>
  <c r="H31" i="1" s="1"/>
  <c r="D30" i="1"/>
  <c r="C30" i="1"/>
  <c r="H30" i="1" s="1"/>
  <c r="D29" i="1"/>
  <c r="C29" i="1"/>
  <c r="H29" i="1" s="1"/>
  <c r="D28" i="1"/>
  <c r="C28" i="1"/>
  <c r="H28" i="1" s="1"/>
  <c r="D27" i="1"/>
  <c r="C27" i="1"/>
  <c r="H27" i="1" s="1"/>
  <c r="D26" i="1"/>
  <c r="C26" i="1"/>
  <c r="H26" i="1" s="1"/>
  <c r="D25" i="1"/>
  <c r="C25" i="1"/>
  <c r="H25" i="1" s="1"/>
  <c r="D24" i="1"/>
  <c r="C24" i="1"/>
  <c r="E24" i="1" s="1"/>
  <c r="F24" i="1" s="1"/>
  <c r="D23" i="1"/>
  <c r="C23" i="1"/>
  <c r="H23" i="1" s="1"/>
  <c r="D22" i="1"/>
  <c r="C22" i="1"/>
  <c r="H22" i="1" s="1"/>
  <c r="D21" i="1"/>
  <c r="C21" i="1"/>
  <c r="E21" i="1" s="1"/>
  <c r="D20" i="1"/>
  <c r="C20" i="1"/>
  <c r="H20" i="1" s="1"/>
  <c r="D19" i="1"/>
  <c r="C19" i="1"/>
  <c r="H19" i="1" s="1"/>
  <c r="D18" i="1"/>
  <c r="C18" i="1"/>
  <c r="H18" i="1" s="1"/>
  <c r="D17" i="1"/>
  <c r="C17" i="1"/>
  <c r="E17" i="1" s="1"/>
  <c r="F17" i="1" s="1"/>
  <c r="D16" i="1"/>
  <c r="C16" i="1"/>
  <c r="H16" i="1" s="1"/>
  <c r="D15" i="1"/>
  <c r="C15" i="1"/>
  <c r="E15" i="1" s="1"/>
  <c r="F15" i="1" s="1"/>
  <c r="D14" i="1"/>
  <c r="C14" i="1"/>
  <c r="H14" i="1" s="1"/>
  <c r="D13" i="1"/>
  <c r="C13" i="1"/>
  <c r="H13" i="1" s="1"/>
  <c r="D12" i="1"/>
  <c r="C12" i="1"/>
  <c r="E12" i="1" s="1"/>
  <c r="D11" i="1"/>
  <c r="C11" i="1"/>
  <c r="H11" i="1" s="1"/>
  <c r="D10" i="1"/>
  <c r="C10" i="1"/>
  <c r="D9" i="1"/>
  <c r="C9" i="1"/>
  <c r="H9" i="1" s="1"/>
  <c r="D8" i="1"/>
  <c r="C8" i="1"/>
  <c r="E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D7" i="1"/>
  <c r="C6" i="1"/>
  <c r="D6" i="1" s="1"/>
  <c r="E29" i="1" l="1"/>
  <c r="F29" i="1" s="1"/>
  <c r="E36" i="1"/>
  <c r="F36" i="1" s="1"/>
  <c r="H15" i="1"/>
  <c r="H24" i="1"/>
  <c r="E11" i="1"/>
  <c r="G11" i="1" s="1"/>
  <c r="E20" i="1"/>
  <c r="F20" i="1" s="1"/>
  <c r="E27" i="1"/>
  <c r="F27" i="1" s="1"/>
  <c r="E32" i="1"/>
  <c r="F32" i="1" s="1"/>
  <c r="E33" i="1"/>
  <c r="F33" i="1" s="1"/>
  <c r="E9" i="1"/>
  <c r="F9" i="1" s="1"/>
  <c r="E14" i="1"/>
  <c r="G14" i="1" s="1"/>
  <c r="H17" i="1"/>
  <c r="E18" i="1"/>
  <c r="F18" i="1" s="1"/>
  <c r="E23" i="1"/>
  <c r="F23" i="1" s="1"/>
  <c r="E38" i="1"/>
  <c r="F38" i="1" s="1"/>
  <c r="F12" i="1"/>
  <c r="G12" i="1"/>
  <c r="F21" i="1"/>
  <c r="G21" i="1"/>
  <c r="H8" i="1"/>
  <c r="H12" i="1"/>
  <c r="H21" i="1"/>
  <c r="G15" i="1"/>
  <c r="G24" i="1"/>
  <c r="E26" i="1"/>
  <c r="F26" i="1" s="1"/>
  <c r="E30" i="1"/>
  <c r="E35" i="1"/>
  <c r="F35" i="1" s="1"/>
  <c r="E39" i="1"/>
  <c r="E41" i="1"/>
  <c r="F41" i="1" s="1"/>
  <c r="H7" i="1"/>
  <c r="E7" i="1"/>
  <c r="G8" i="1"/>
  <c r="F8" i="1"/>
  <c r="H10" i="1"/>
  <c r="E10" i="1"/>
  <c r="E13" i="1"/>
  <c r="E16" i="1"/>
  <c r="G17" i="1"/>
  <c r="E19" i="1"/>
  <c r="E22" i="1"/>
  <c r="E25" i="1"/>
  <c r="E28" i="1"/>
  <c r="E31" i="1"/>
  <c r="E34" i="1"/>
  <c r="E37" i="1"/>
  <c r="E40" i="1"/>
  <c r="E42" i="1"/>
  <c r="G38" i="1" l="1"/>
  <c r="G18" i="1"/>
  <c r="G29" i="1"/>
  <c r="G32" i="1"/>
  <c r="G23" i="1"/>
  <c r="G36" i="1"/>
  <c r="G33" i="1"/>
  <c r="G20" i="1"/>
  <c r="G27" i="1"/>
  <c r="G35" i="1"/>
  <c r="G26" i="1"/>
  <c r="F11" i="1"/>
  <c r="G41" i="1"/>
  <c r="F14" i="1"/>
  <c r="G9" i="1"/>
  <c r="F39" i="1"/>
  <c r="G39" i="1"/>
  <c r="F30" i="1"/>
  <c r="G30" i="1"/>
  <c r="G40" i="1"/>
  <c r="F40" i="1"/>
  <c r="G31" i="1"/>
  <c r="F31" i="1"/>
  <c r="G22" i="1"/>
  <c r="F22" i="1"/>
  <c r="G7" i="1"/>
  <c r="F7" i="1"/>
  <c r="F42" i="1"/>
  <c r="G42" i="1"/>
  <c r="G34" i="1"/>
  <c r="F34" i="1"/>
  <c r="G25" i="1"/>
  <c r="F25" i="1"/>
  <c r="G16" i="1"/>
  <c r="F16" i="1"/>
  <c r="G37" i="1"/>
  <c r="F37" i="1"/>
  <c r="G28" i="1"/>
  <c r="F28" i="1"/>
  <c r="G19" i="1"/>
  <c r="F19" i="1"/>
  <c r="F13" i="1"/>
  <c r="G13" i="1"/>
  <c r="G10" i="1"/>
  <c r="F10" i="1"/>
</calcChain>
</file>

<file path=xl/sharedStrings.xml><?xml version="1.0" encoding="utf-8"?>
<sst xmlns="http://schemas.openxmlformats.org/spreadsheetml/2006/main" count="220" uniqueCount="80">
  <si>
    <t>B2A</t>
  </si>
  <si>
    <t xml:space="preserve">coëfficiënt: </t>
  </si>
  <si>
    <t>JAARLOON</t>
  </si>
  <si>
    <t>MAANDLOON</t>
  </si>
  <si>
    <t>UURLOON</t>
  </si>
  <si>
    <t>38u</t>
  </si>
  <si>
    <t>40u</t>
  </si>
  <si>
    <t>L4</t>
  </si>
  <si>
    <t>Logistiek personeel klasse 4</t>
  </si>
  <si>
    <t>L3</t>
  </si>
  <si>
    <t xml:space="preserve">L2    </t>
  </si>
  <si>
    <t>Logistiek personeel klasse 2</t>
  </si>
  <si>
    <t>A1</t>
  </si>
  <si>
    <t>Administratief + logistiek personeel klasse 1</t>
  </si>
  <si>
    <t>A2</t>
  </si>
  <si>
    <t>Administratief + logistiek personeel klasse 2</t>
  </si>
  <si>
    <t>MV2</t>
  </si>
  <si>
    <t>Verzorgend personeel</t>
  </si>
  <si>
    <t>B2B</t>
  </si>
  <si>
    <t xml:space="preserve">Begeleidend en verzorgend personeel klasse 2B </t>
  </si>
  <si>
    <t>Begeleidend en verzorgend personeel klasse 2A</t>
  </si>
  <si>
    <t>Opvoedend personeel klasse 1</t>
  </si>
  <si>
    <t>Hoofdopvoeder</t>
  </si>
  <si>
    <t>Ondersteunend kaderpersoneel</t>
  </si>
  <si>
    <t>MV1</t>
  </si>
  <si>
    <t>L1</t>
  </si>
  <si>
    <t>K5</t>
  </si>
  <si>
    <t>Onderdirecteur</t>
  </si>
  <si>
    <t>K3</t>
  </si>
  <si>
    <t>Directeur 30-59 bedden</t>
  </si>
  <si>
    <t>K2</t>
  </si>
  <si>
    <t>Directeur 60-89 bedden</t>
  </si>
  <si>
    <t>K1</t>
  </si>
  <si>
    <t>G1</t>
  </si>
  <si>
    <t>Geneesheer omnipracticus</t>
  </si>
  <si>
    <t>GS</t>
  </si>
  <si>
    <t>Geneesheer specialist</t>
  </si>
  <si>
    <t>B1C</t>
  </si>
  <si>
    <t>B1B</t>
  </si>
  <si>
    <t>B1A</t>
  </si>
  <si>
    <t>B1A BIS</t>
  </si>
  <si>
    <t>Directeur +90 bedden</t>
  </si>
  <si>
    <t>GEW</t>
  </si>
  <si>
    <t>Gewaarborgd inkomen</t>
  </si>
  <si>
    <t>Logistiek personeel klasse 3</t>
  </si>
  <si>
    <t>INDEX</t>
  </si>
  <si>
    <t>LOGISTIEK PERSONEEL KLASSE 4</t>
  </si>
  <si>
    <t>LOGISTIEK PERSONEEL KLASSE 3</t>
  </si>
  <si>
    <t>L2</t>
  </si>
  <si>
    <t>LOGISTIEK PERSONEEL KLASSE 2</t>
  </si>
  <si>
    <t>ADMINISTRATIEF + LOGISTIEK PERSONEEL KLASSE 2</t>
  </si>
  <si>
    <t>ADMINISTRATIEF + LOGISTIEK PERSONEEL KLASSE 1</t>
  </si>
  <si>
    <t>BEGELEIDEND EN VERZORGEND PERSONEEL KLASSE 2B</t>
  </si>
  <si>
    <t>BEGELEIDEND EN VERZORGEND PERSONEEL KLASSE 2A</t>
  </si>
  <si>
    <t>OPVOEDEND PERSONEEL KLASSE 1</t>
  </si>
  <si>
    <t>HOOFDOPVOEDER</t>
  </si>
  <si>
    <t>ONDERSTEUNEND KADERPERSONEEL</t>
  </si>
  <si>
    <t>OPVOEDER-GROEPSCHEF BIS</t>
  </si>
  <si>
    <t>Opvoeder-groepschef-BIS</t>
  </si>
  <si>
    <t>VERZORGEND PERSONEEL</t>
  </si>
  <si>
    <t>ONDERDIRECTEUR</t>
  </si>
  <si>
    <t>DIRECTEUR 30-59 BEDDEN</t>
  </si>
  <si>
    <t>DIRECTEUR 60-89 bedden</t>
  </si>
  <si>
    <t>DIRECTEUR +90 bedden</t>
  </si>
  <si>
    <t>GENEESHEER OMNIPRACTICUS</t>
  </si>
  <si>
    <t>GENEESHEER SPECIALIST</t>
  </si>
  <si>
    <t>GEWAARBORGD  INKOMEN</t>
  </si>
  <si>
    <t>OVERZICHT BAREMA'S P.C. 319.01</t>
  </si>
  <si>
    <t>DATUM</t>
  </si>
  <si>
    <t>Sociaal, paramedisch en therapeutisch personeel</t>
  </si>
  <si>
    <t>SOCIAAL, PARAMEDISCH &amp; THERAPEUTISCH PERSONEEL</t>
  </si>
  <si>
    <t>Licentiaten / masters</t>
  </si>
  <si>
    <t>LICENTIATEN / MASTERS</t>
  </si>
  <si>
    <t>BASIS</t>
  </si>
  <si>
    <t>INDEXERING</t>
  </si>
  <si>
    <t>VERGOEDING VAKANTIEVERBLIJVEN</t>
  </si>
  <si>
    <t>basis 01/01/2022</t>
  </si>
  <si>
    <t>Jaarloon is lager dan sectoraal minimumloon van 23.133,23 euro.</t>
  </si>
  <si>
    <t>datum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</si>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</sst>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d\ mmmm\ yyyy"/>
    <numFmt numFmtId="165" formatCode="#,##0.0000"/>
    <numFmt numFmtId="166" formatCode="d/mm/yy"/>
    <numFmt numFmtId="167" formatCode="_ * #,##0.000_ ;_ * \-#,##0.000_ ;_ * &quot;-&quot;??_ ;_ @_ "/>
    <numFmt numFmtId="168" formatCode="0.0000"/>
    <numFmt numFmtId="169" formatCode="_ * #,##0_ ;_ * \-#,##0_ ;_ * &quot;-&quot;??_ ;_ @_ "/>
  </numFmts>
  <fonts count="10" x14ac:knownFonts="1">
    <font>
      <sz val="10"/>
      <name val="Arial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9" fontId="2" fillId="0" borderId="6" xfId="0" applyNumberFormat="1" applyFont="1" applyBorder="1" applyAlignment="1">
      <alignment horizontal="center"/>
    </xf>
    <xf numFmtId="9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6" xfId="0" applyNumberFormat="1" applyFont="1" applyBorder="1"/>
    <xf numFmtId="165" fontId="2" fillId="0" borderId="6" xfId="0" applyNumberFormat="1" applyFont="1" applyBorder="1"/>
    <xf numFmtId="165" fontId="2" fillId="0" borderId="5" xfId="0" applyNumberFormat="1" applyFont="1" applyBorder="1"/>
    <xf numFmtId="0" fontId="2" fillId="0" borderId="8" xfId="0" applyFont="1" applyBorder="1"/>
    <xf numFmtId="4" fontId="2" fillId="0" borderId="9" xfId="0" applyNumberFormat="1" applyFont="1" applyBorder="1"/>
    <xf numFmtId="165" fontId="2" fillId="0" borderId="9" xfId="0" applyNumberFormat="1" applyFont="1" applyBorder="1"/>
    <xf numFmtId="165" fontId="2" fillId="0" borderId="8" xfId="0" applyNumberFormat="1" applyFont="1" applyBorder="1"/>
    <xf numFmtId="0" fontId="4" fillId="0" borderId="0" xfId="0" applyFont="1"/>
    <xf numFmtId="164" fontId="4" fillId="3" borderId="0" xfId="0" quotePrefix="1" applyNumberFormat="1" applyFont="1" applyFill="1" applyAlignment="1">
      <alignment horizontal="right"/>
    </xf>
    <xf numFmtId="4" fontId="2" fillId="2" borderId="6" xfId="0" applyNumberFormat="1" applyFont="1" applyFill="1" applyBorder="1"/>
    <xf numFmtId="0" fontId="5" fillId="2" borderId="0" xfId="0" applyFont="1" applyFill="1"/>
    <xf numFmtId="0" fontId="2" fillId="2" borderId="0" xfId="0" applyFont="1" applyFill="1"/>
    <xf numFmtId="0" fontId="7" fillId="0" borderId="0" xfId="2"/>
    <xf numFmtId="0" fontId="8" fillId="0" borderId="0" xfId="0" applyFont="1"/>
    <xf numFmtId="10" fontId="4" fillId="3" borderId="0" xfId="1" applyNumberFormat="1" applyFont="1" applyFill="1"/>
    <xf numFmtId="10" fontId="2" fillId="0" borderId="0" xfId="1" applyNumberFormat="1" applyFont="1"/>
    <xf numFmtId="0" fontId="2" fillId="0" borderId="1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43" fontId="2" fillId="0" borderId="0" xfId="3" applyFont="1"/>
    <xf numFmtId="43" fontId="2" fillId="0" borderId="0" xfId="0" applyNumberFormat="1" applyFont="1"/>
    <xf numFmtId="167" fontId="2" fillId="0" borderId="0" xfId="0" applyNumberFormat="1" applyFont="1"/>
    <xf numFmtId="9" fontId="4" fillId="0" borderId="0" xfId="0" applyNumberFormat="1" applyFont="1"/>
    <xf numFmtId="10" fontId="4" fillId="0" borderId="0" xfId="1" applyNumberFormat="1" applyFont="1"/>
    <xf numFmtId="14" fontId="4" fillId="0" borderId="0" xfId="0" applyNumberFormat="1" applyFont="1"/>
    <xf numFmtId="168" fontId="2" fillId="0" borderId="0" xfId="0" applyNumberFormat="1" applyFont="1"/>
    <xf numFmtId="4" fontId="2" fillId="0" borderId="0" xfId="0" applyNumberFormat="1" applyFont="1"/>
    <xf numFmtId="169" fontId="2" fillId="0" borderId="0" xfId="3" applyNumberFormat="1" applyFont="1"/>
    <xf numFmtId="9" fontId="2" fillId="0" borderId="0" xfId="0" applyNumberFormat="1" applyFont="1"/>
    <xf numFmtId="10" fontId="2" fillId="0" borderId="0" xfId="0" applyNumberFormat="1" applyFont="1"/>
    <xf numFmtId="169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Hyperlink" xfId="2" builtinId="8"/>
    <cellStyle name="Komma" xfId="3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8"/>
  <sheetViews>
    <sheetView tabSelected="1" zoomScaleNormal="100" workbookViewId="0">
      <selection activeCell="I14" sqref="I14"/>
    </sheetView>
  </sheetViews>
  <sheetFormatPr defaultColWidth="9.140625" defaultRowHeight="15" x14ac:dyDescent="0.25"/>
  <cols>
    <col min="1" max="1" width="10.5703125" style="25" bestFit="1" customWidth="1"/>
    <col min="2" max="2" width="44.85546875" style="25" bestFit="1" customWidth="1"/>
    <col min="3" max="8" width="9.140625" style="25"/>
    <col min="9" max="9" width="9.7109375" style="25" bestFit="1" customWidth="1"/>
    <col min="10" max="16384" width="9.140625" style="25"/>
  </cols>
  <sheetData>
    <row r="2" spans="1:9" ht="18.75" x14ac:dyDescent="0.3">
      <c r="A2" s="31" t="s">
        <v>67</v>
      </c>
    </row>
    <row r="3" spans="1:9" x14ac:dyDescent="0.25">
      <c r="H3" s="25" t="s">
        <v>79</v>
      </c>
      <c r="I3" s="25" t="s">
        <v>78</v>
      </c>
    </row>
    <row r="4" spans="1:9" x14ac:dyDescent="0.25">
      <c r="A4" s="25" t="s">
        <v>68</v>
      </c>
      <c r="B4" s="26">
        <v>46054</v>
      </c>
      <c r="H4" s="45">
        <v>1.02</v>
      </c>
    </row>
    <row r="5" spans="1:9" x14ac:dyDescent="0.25">
      <c r="H5" s="46">
        <f>+H4*1.02</f>
        <v>1.0404</v>
      </c>
    </row>
    <row r="6" spans="1:9" x14ac:dyDescent="0.25">
      <c r="A6" s="25" t="s">
        <v>45</v>
      </c>
      <c r="B6" s="32">
        <v>1.2190000000000001</v>
      </c>
      <c r="H6" s="46">
        <f t="shared" ref="H6:H14" si="0">+H5*1.02</f>
        <v>1.0612079999999999</v>
      </c>
    </row>
    <row r="7" spans="1:9" x14ac:dyDescent="0.25">
      <c r="H7" s="46">
        <f t="shared" si="0"/>
        <v>1.08243216</v>
      </c>
    </row>
    <row r="8" spans="1:9" x14ac:dyDescent="0.25">
      <c r="A8" s="25" t="s">
        <v>7</v>
      </c>
      <c r="B8" s="30" t="s">
        <v>8</v>
      </c>
      <c r="H8" s="46">
        <f t="shared" si="0"/>
        <v>1.1040808032</v>
      </c>
    </row>
    <row r="9" spans="1:9" x14ac:dyDescent="0.25">
      <c r="A9" s="25" t="s">
        <v>9</v>
      </c>
      <c r="B9" s="30" t="s">
        <v>44</v>
      </c>
      <c r="H9" s="46">
        <f t="shared" si="0"/>
        <v>1.1261624192640001</v>
      </c>
    </row>
    <row r="10" spans="1:9" x14ac:dyDescent="0.25">
      <c r="A10" s="25" t="s">
        <v>10</v>
      </c>
      <c r="B10" s="30" t="s">
        <v>11</v>
      </c>
      <c r="H10" s="46">
        <f t="shared" si="0"/>
        <v>1.14868566764928</v>
      </c>
    </row>
    <row r="11" spans="1:9" x14ac:dyDescent="0.25">
      <c r="A11" s="25" t="s">
        <v>14</v>
      </c>
      <c r="B11" s="30" t="s">
        <v>15</v>
      </c>
      <c r="H11" s="46">
        <f t="shared" si="0"/>
        <v>1.1716593810022657</v>
      </c>
      <c r="I11" s="47">
        <v>45444</v>
      </c>
    </row>
    <row r="12" spans="1:9" x14ac:dyDescent="0.25">
      <c r="A12" s="25" t="s">
        <v>12</v>
      </c>
      <c r="B12" s="30" t="s">
        <v>13</v>
      </c>
      <c r="H12" s="46">
        <f t="shared" si="0"/>
        <v>1.1950925686223111</v>
      </c>
      <c r="I12" s="47">
        <v>45717</v>
      </c>
    </row>
    <row r="13" spans="1:9" x14ac:dyDescent="0.25">
      <c r="A13" s="25" t="s">
        <v>18</v>
      </c>
      <c r="B13" s="30" t="s">
        <v>19</v>
      </c>
      <c r="H13" s="46">
        <f t="shared" si="0"/>
        <v>1.2189944199947573</v>
      </c>
      <c r="I13" s="47">
        <v>46054</v>
      </c>
    </row>
    <row r="14" spans="1:9" x14ac:dyDescent="0.25">
      <c r="A14" s="25" t="s">
        <v>0</v>
      </c>
      <c r="B14" s="30" t="s">
        <v>20</v>
      </c>
      <c r="H14" s="46">
        <f t="shared" si="0"/>
        <v>1.2433743083946525</v>
      </c>
    </row>
    <row r="15" spans="1:9" x14ac:dyDescent="0.25">
      <c r="A15" s="25" t="s">
        <v>37</v>
      </c>
      <c r="B15" s="30" t="s">
        <v>21</v>
      </c>
    </row>
    <row r="16" spans="1:9" x14ac:dyDescent="0.25">
      <c r="A16" s="25" t="s">
        <v>38</v>
      </c>
      <c r="B16" s="30" t="s">
        <v>22</v>
      </c>
    </row>
    <row r="17" spans="1:2" x14ac:dyDescent="0.25">
      <c r="A17" s="25" t="s">
        <v>39</v>
      </c>
      <c r="B17" s="30" t="s">
        <v>23</v>
      </c>
    </row>
    <row r="18" spans="1:2" x14ac:dyDescent="0.25">
      <c r="A18" s="25" t="s">
        <v>40</v>
      </c>
      <c r="B18" s="30" t="s">
        <v>58</v>
      </c>
    </row>
    <row r="19" spans="1:2" x14ac:dyDescent="0.25">
      <c r="A19" s="25" t="s">
        <v>16</v>
      </c>
      <c r="B19" s="30" t="s">
        <v>17</v>
      </c>
    </row>
    <row r="20" spans="1:2" x14ac:dyDescent="0.25">
      <c r="A20" s="25" t="s">
        <v>24</v>
      </c>
      <c r="B20" s="30" t="s">
        <v>69</v>
      </c>
    </row>
    <row r="21" spans="1:2" x14ac:dyDescent="0.25">
      <c r="A21" s="25" t="s">
        <v>25</v>
      </c>
      <c r="B21" s="30" t="s">
        <v>71</v>
      </c>
    </row>
    <row r="22" spans="1:2" x14ac:dyDescent="0.25">
      <c r="A22" s="25" t="s">
        <v>26</v>
      </c>
      <c r="B22" s="30" t="s">
        <v>27</v>
      </c>
    </row>
    <row r="23" spans="1:2" x14ac:dyDescent="0.25">
      <c r="A23" s="25" t="s">
        <v>28</v>
      </c>
      <c r="B23" s="30" t="s">
        <v>29</v>
      </c>
    </row>
    <row r="24" spans="1:2" x14ac:dyDescent="0.25">
      <c r="A24" s="25" t="s">
        <v>30</v>
      </c>
      <c r="B24" s="30" t="s">
        <v>31</v>
      </c>
    </row>
    <row r="25" spans="1:2" x14ac:dyDescent="0.25">
      <c r="A25" s="25" t="s">
        <v>32</v>
      </c>
      <c r="B25" s="30" t="s">
        <v>41</v>
      </c>
    </row>
    <row r="26" spans="1:2" x14ac:dyDescent="0.25">
      <c r="A26" s="25" t="s">
        <v>33</v>
      </c>
      <c r="B26" s="30" t="s">
        <v>34</v>
      </c>
    </row>
    <row r="27" spans="1:2" x14ac:dyDescent="0.25">
      <c r="A27" s="25" t="s">
        <v>35</v>
      </c>
      <c r="B27" s="30" t="s">
        <v>36</v>
      </c>
    </row>
    <row r="28" spans="1:2" x14ac:dyDescent="0.25">
      <c r="A28" s="25" t="s">
        <v>42</v>
      </c>
      <c r="B28" s="30" t="s">
        <v>43</v>
      </c>
    </row>
  </sheetData>
  <hyperlinks>
    <hyperlink ref="B8" location="'L4'!A1" display="Logistiek personeel klasse 4" xr:uid="{00000000-0004-0000-0000-000000000000}"/>
    <hyperlink ref="B9" location="'L3'!A1" display="Logistiek personeel klasse 3" xr:uid="{00000000-0004-0000-0000-000001000000}"/>
    <hyperlink ref="B10" location="'L2'!A1" display="Logistiek personeel klasse 2" xr:uid="{00000000-0004-0000-0000-000002000000}"/>
    <hyperlink ref="B11" location="'A2'!A1" display="Administratief + logistiek personeel klasse 2" xr:uid="{00000000-0004-0000-0000-000003000000}"/>
    <hyperlink ref="B12" location="'A1'!A1" display="Administratief + logistiek personeel klasse 1" xr:uid="{00000000-0004-0000-0000-000004000000}"/>
    <hyperlink ref="B13" location="B2B!A1" display="Begeleidend en verzorgend personeel klasse 2B " xr:uid="{00000000-0004-0000-0000-000005000000}"/>
    <hyperlink ref="B14" location="B2A!A1" display="Begeleidend en verzorgend personeel klasse 2A" xr:uid="{00000000-0004-0000-0000-000006000000}"/>
    <hyperlink ref="B15" location="B1C!A1" display="Opvoedend personeel klasse 1" xr:uid="{00000000-0004-0000-0000-000007000000}"/>
    <hyperlink ref="B16" location="B1B!A1" display="Hoofdopvoeder" xr:uid="{00000000-0004-0000-0000-000008000000}"/>
    <hyperlink ref="B17" location="B1A!A1" display="Ondersteunend kaderpersoneel" xr:uid="{00000000-0004-0000-0000-000009000000}"/>
    <hyperlink ref="B18" location="'B1A BIS'!A1" display="Opvoeder-groepschef-BIS" xr:uid="{00000000-0004-0000-0000-00000A000000}"/>
    <hyperlink ref="B19" location="'MV2'!A1" display="Verzorgend personeel" xr:uid="{00000000-0004-0000-0000-00000B000000}"/>
    <hyperlink ref="B20" location="'MV1'!A1" display="Sociaal paramedisch en therapeutisch personeel" xr:uid="{00000000-0004-0000-0000-00000C000000}"/>
    <hyperlink ref="B21" location="'L1'!A1" display="Licentiaten" xr:uid="{00000000-0004-0000-0000-00000D000000}"/>
    <hyperlink ref="B22" location="'K5'!A1" display="Onderdirecteur" xr:uid="{00000000-0004-0000-0000-00000E000000}"/>
    <hyperlink ref="B23" location="'K3'!A1" display="Directeur 30-59 bedden" xr:uid="{00000000-0004-0000-0000-00000F000000}"/>
    <hyperlink ref="B24" location="'K2'!A1" display="Directeur 60-89 bedden" xr:uid="{00000000-0004-0000-0000-000010000000}"/>
    <hyperlink ref="B25" location="'K1'!A1" display="Directeur +90 bedden" xr:uid="{00000000-0004-0000-0000-000011000000}"/>
    <hyperlink ref="B26" location="'G1'!A1" display="Geneesheer omnipracticus" xr:uid="{00000000-0004-0000-0000-000012000000}"/>
    <hyperlink ref="B27" location="GS!A1" display="Geneesheer specialist" xr:uid="{00000000-0004-0000-0000-000013000000}"/>
    <hyperlink ref="B28" location="GEW!A1" display="Gewaarborgd inkomen" xr:uid="{00000000-0004-0000-0000-000014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38</v>
      </c>
      <c r="B1" s="1" t="s">
        <v>55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33583.35</v>
      </c>
      <c r="C7" s="18">
        <f t="shared" ref="C7:C42" si="0">B7*$D$3</f>
        <v>40938.103650000005</v>
      </c>
      <c r="D7" s="18">
        <f t="shared" ref="D7:D42" si="1">B7/12*$D$3</f>
        <v>3411.5086375000001</v>
      </c>
      <c r="E7" s="19">
        <f t="shared" ref="E7:E42" si="2">C7/1976</f>
        <v>20.717663790485833</v>
      </c>
      <c r="F7" s="19">
        <f>E7/2</f>
        <v>10.358831895242917</v>
      </c>
      <c r="G7" s="19">
        <f>E7/5</f>
        <v>4.1435327580971668</v>
      </c>
      <c r="H7" s="20">
        <f>C7/2080</f>
        <v>19.681780600961542</v>
      </c>
    </row>
    <row r="8" spans="1:8" x14ac:dyDescent="0.2">
      <c r="A8" s="8">
        <f>A7+1</f>
        <v>1</v>
      </c>
      <c r="B8" s="18">
        <v>34210.93</v>
      </c>
      <c r="C8" s="18">
        <f t="shared" si="0"/>
        <v>41703.123670000001</v>
      </c>
      <c r="D8" s="18">
        <f t="shared" si="1"/>
        <v>3475.2603058333334</v>
      </c>
      <c r="E8" s="19">
        <f t="shared" si="2"/>
        <v>21.104819671052631</v>
      </c>
      <c r="F8" s="19">
        <f t="shared" ref="F8:F42" si="3">E8/2</f>
        <v>10.552409835526316</v>
      </c>
      <c r="G8" s="19">
        <f t="shared" ref="G8:G42" si="4">E8/5</f>
        <v>4.2209639342105261</v>
      </c>
      <c r="H8" s="20">
        <f t="shared" ref="H8:H42" si="5">C8/2080</f>
        <v>20.049578687500002</v>
      </c>
    </row>
    <row r="9" spans="1:8" x14ac:dyDescent="0.2">
      <c r="A9" s="8">
        <f t="shared" ref="A9:A42" si="6">A8+1</f>
        <v>2</v>
      </c>
      <c r="B9" s="18">
        <v>35062.49</v>
      </c>
      <c r="C9" s="18">
        <f t="shared" si="0"/>
        <v>42741.175309999999</v>
      </c>
      <c r="D9" s="18">
        <f t="shared" si="1"/>
        <v>3561.7646091666666</v>
      </c>
      <c r="E9" s="19">
        <f t="shared" si="2"/>
        <v>21.630149448380568</v>
      </c>
      <c r="F9" s="19">
        <f t="shared" si="3"/>
        <v>10.815074724190284</v>
      </c>
      <c r="G9" s="19">
        <f t="shared" si="4"/>
        <v>4.3260298896761133</v>
      </c>
      <c r="H9" s="20">
        <f t="shared" si="5"/>
        <v>20.548641975961537</v>
      </c>
    </row>
    <row r="10" spans="1:8" x14ac:dyDescent="0.2">
      <c r="A10" s="8">
        <f t="shared" si="6"/>
        <v>3</v>
      </c>
      <c r="B10" s="18">
        <v>35888.06</v>
      </c>
      <c r="C10" s="18">
        <f t="shared" si="0"/>
        <v>43747.545140000002</v>
      </c>
      <c r="D10" s="18">
        <f t="shared" si="1"/>
        <v>3645.6287616666668</v>
      </c>
      <c r="E10" s="19">
        <f t="shared" si="2"/>
        <v>22.139445921052634</v>
      </c>
      <c r="F10" s="19">
        <f t="shared" si="3"/>
        <v>11.069722960526317</v>
      </c>
      <c r="G10" s="19">
        <f t="shared" si="4"/>
        <v>4.4278891842105264</v>
      </c>
      <c r="H10" s="20">
        <f t="shared" si="5"/>
        <v>21.032473625000002</v>
      </c>
    </row>
    <row r="11" spans="1:8" x14ac:dyDescent="0.2">
      <c r="A11" s="8">
        <f t="shared" si="6"/>
        <v>4</v>
      </c>
      <c r="B11" s="18">
        <v>36762.93</v>
      </c>
      <c r="C11" s="18">
        <f t="shared" si="0"/>
        <v>44814.01167</v>
      </c>
      <c r="D11" s="18">
        <f t="shared" si="1"/>
        <v>3734.5009725</v>
      </c>
      <c r="E11" s="19">
        <f t="shared" si="2"/>
        <v>22.679155703441296</v>
      </c>
      <c r="F11" s="19">
        <f t="shared" si="3"/>
        <v>11.339577851720648</v>
      </c>
      <c r="G11" s="19">
        <f t="shared" si="4"/>
        <v>4.5358311406882592</v>
      </c>
      <c r="H11" s="20">
        <f t="shared" si="5"/>
        <v>21.545197918269231</v>
      </c>
    </row>
    <row r="12" spans="1:8" x14ac:dyDescent="0.2">
      <c r="A12" s="8">
        <f t="shared" si="6"/>
        <v>5</v>
      </c>
      <c r="B12" s="18">
        <v>37385.050000000003</v>
      </c>
      <c r="C12" s="18">
        <f t="shared" si="0"/>
        <v>45572.375950000009</v>
      </c>
      <c r="D12" s="18">
        <f t="shared" si="1"/>
        <v>3797.6979958333341</v>
      </c>
      <c r="E12" s="19">
        <f t="shared" si="2"/>
        <v>23.062943294534417</v>
      </c>
      <c r="F12" s="19">
        <f t="shared" si="3"/>
        <v>11.531471647267209</v>
      </c>
      <c r="G12" s="19">
        <f t="shared" si="4"/>
        <v>4.6125886589068834</v>
      </c>
      <c r="H12" s="20">
        <f t="shared" si="5"/>
        <v>21.909796129807695</v>
      </c>
    </row>
    <row r="13" spans="1:8" x14ac:dyDescent="0.2">
      <c r="A13" s="8">
        <f t="shared" si="6"/>
        <v>6</v>
      </c>
      <c r="B13" s="18">
        <v>38600.43</v>
      </c>
      <c r="C13" s="18">
        <f t="shared" si="0"/>
        <v>47053.924170000006</v>
      </c>
      <c r="D13" s="18">
        <f t="shared" si="1"/>
        <v>3921.1603475000002</v>
      </c>
      <c r="E13" s="19">
        <f t="shared" si="2"/>
        <v>23.812714660931178</v>
      </c>
      <c r="F13" s="19">
        <f t="shared" si="3"/>
        <v>11.906357330465589</v>
      </c>
      <c r="G13" s="19">
        <f t="shared" si="4"/>
        <v>4.7625429321862356</v>
      </c>
      <c r="H13" s="20">
        <f t="shared" si="5"/>
        <v>22.622078927884619</v>
      </c>
    </row>
    <row r="14" spans="1:8" x14ac:dyDescent="0.2">
      <c r="A14" s="8">
        <f t="shared" si="6"/>
        <v>7</v>
      </c>
      <c r="B14" s="18">
        <v>39059.57</v>
      </c>
      <c r="C14" s="18">
        <f t="shared" si="0"/>
        <v>47613.615830000002</v>
      </c>
      <c r="D14" s="18">
        <f t="shared" si="1"/>
        <v>3967.8013191666669</v>
      </c>
      <c r="E14" s="19">
        <f t="shared" si="2"/>
        <v>24.095959428137654</v>
      </c>
      <c r="F14" s="19">
        <f t="shared" si="3"/>
        <v>12.047979714068827</v>
      </c>
      <c r="G14" s="19">
        <f t="shared" si="4"/>
        <v>4.8191918856275304</v>
      </c>
      <c r="H14" s="20">
        <f t="shared" si="5"/>
        <v>22.891161456730771</v>
      </c>
    </row>
    <row r="15" spans="1:8" x14ac:dyDescent="0.2">
      <c r="A15" s="8">
        <f t="shared" si="6"/>
        <v>8</v>
      </c>
      <c r="B15" s="18">
        <v>40337.629999999997</v>
      </c>
      <c r="C15" s="18">
        <f t="shared" si="0"/>
        <v>49171.570970000001</v>
      </c>
      <c r="D15" s="18">
        <f t="shared" si="1"/>
        <v>4097.6309141666661</v>
      </c>
      <c r="E15" s="19">
        <f t="shared" si="2"/>
        <v>24.884398264170041</v>
      </c>
      <c r="F15" s="19">
        <f t="shared" si="3"/>
        <v>12.442199132085021</v>
      </c>
      <c r="G15" s="19">
        <f t="shared" si="4"/>
        <v>4.9768796528340085</v>
      </c>
      <c r="H15" s="20">
        <f t="shared" si="5"/>
        <v>23.640178350961538</v>
      </c>
    </row>
    <row r="16" spans="1:8" x14ac:dyDescent="0.2">
      <c r="A16" s="8">
        <f t="shared" si="6"/>
        <v>9</v>
      </c>
      <c r="B16" s="18">
        <v>40748.35</v>
      </c>
      <c r="C16" s="18">
        <f t="shared" si="0"/>
        <v>49672.238649999999</v>
      </c>
      <c r="D16" s="18">
        <f t="shared" si="1"/>
        <v>4139.3532208333336</v>
      </c>
      <c r="E16" s="19">
        <f t="shared" si="2"/>
        <v>25.137772596153845</v>
      </c>
      <c r="F16" s="19">
        <f t="shared" si="3"/>
        <v>12.568886298076922</v>
      </c>
      <c r="G16" s="19">
        <f t="shared" si="4"/>
        <v>5.0275545192307689</v>
      </c>
      <c r="H16" s="20">
        <f t="shared" si="5"/>
        <v>23.880883966346154</v>
      </c>
    </row>
    <row r="17" spans="1:8" x14ac:dyDescent="0.2">
      <c r="A17" s="8">
        <f t="shared" si="6"/>
        <v>10</v>
      </c>
      <c r="B17" s="18">
        <v>41979.32</v>
      </c>
      <c r="C17" s="18">
        <f t="shared" si="0"/>
        <v>51172.791080000003</v>
      </c>
      <c r="D17" s="18">
        <f t="shared" si="1"/>
        <v>4264.3992566666666</v>
      </c>
      <c r="E17" s="19">
        <f t="shared" si="2"/>
        <v>25.897161477732794</v>
      </c>
      <c r="F17" s="19">
        <f t="shared" si="3"/>
        <v>12.948580738866397</v>
      </c>
      <c r="G17" s="19">
        <f t="shared" si="4"/>
        <v>5.179432295546559</v>
      </c>
      <c r="H17" s="20">
        <f t="shared" si="5"/>
        <v>24.602303403846154</v>
      </c>
    </row>
    <row r="18" spans="1:8" x14ac:dyDescent="0.2">
      <c r="A18" s="8">
        <f t="shared" si="6"/>
        <v>11</v>
      </c>
      <c r="B18" s="18">
        <v>42344.53</v>
      </c>
      <c r="C18" s="18">
        <f t="shared" si="0"/>
        <v>51617.982070000005</v>
      </c>
      <c r="D18" s="18">
        <f t="shared" si="1"/>
        <v>4301.4985058333332</v>
      </c>
      <c r="E18" s="19">
        <f t="shared" si="2"/>
        <v>26.122460561740894</v>
      </c>
      <c r="F18" s="19">
        <f t="shared" si="3"/>
        <v>13.061230280870447</v>
      </c>
      <c r="G18" s="19">
        <f t="shared" si="4"/>
        <v>5.2244921123481785</v>
      </c>
      <c r="H18" s="20">
        <f t="shared" si="5"/>
        <v>24.816337533653847</v>
      </c>
    </row>
    <row r="19" spans="1:8" x14ac:dyDescent="0.2">
      <c r="A19" s="8">
        <f t="shared" si="6"/>
        <v>12</v>
      </c>
      <c r="B19" s="18">
        <v>43531.68</v>
      </c>
      <c r="C19" s="18">
        <f t="shared" si="0"/>
        <v>53065.117920000004</v>
      </c>
      <c r="D19" s="18">
        <f t="shared" si="1"/>
        <v>4422.0931600000004</v>
      </c>
      <c r="E19" s="19">
        <f t="shared" si="2"/>
        <v>26.854816761133605</v>
      </c>
      <c r="F19" s="19">
        <f t="shared" si="3"/>
        <v>13.427408380566803</v>
      </c>
      <c r="G19" s="19">
        <f t="shared" si="4"/>
        <v>5.3709633522267213</v>
      </c>
      <c r="H19" s="20">
        <f t="shared" si="5"/>
        <v>25.512075923076925</v>
      </c>
    </row>
    <row r="20" spans="1:8" x14ac:dyDescent="0.2">
      <c r="A20" s="8">
        <f t="shared" si="6"/>
        <v>13</v>
      </c>
      <c r="B20" s="18">
        <v>43855.73</v>
      </c>
      <c r="C20" s="18">
        <f t="shared" si="0"/>
        <v>53460.134870000009</v>
      </c>
      <c r="D20" s="18">
        <f t="shared" si="1"/>
        <v>4455.0112391666671</v>
      </c>
      <c r="E20" s="19">
        <f t="shared" si="2"/>
        <v>27.05472412449393</v>
      </c>
      <c r="F20" s="19">
        <f t="shared" si="3"/>
        <v>13.527362062246965</v>
      </c>
      <c r="G20" s="19">
        <f t="shared" si="4"/>
        <v>5.4109448248987864</v>
      </c>
      <c r="H20" s="20">
        <f t="shared" si="5"/>
        <v>25.701987918269236</v>
      </c>
    </row>
    <row r="21" spans="1:8" x14ac:dyDescent="0.2">
      <c r="A21" s="8">
        <f t="shared" si="6"/>
        <v>14</v>
      </c>
      <c r="B21" s="18">
        <v>45002.64</v>
      </c>
      <c r="C21" s="18">
        <f t="shared" si="0"/>
        <v>54858.218160000004</v>
      </c>
      <c r="D21" s="18">
        <f t="shared" si="1"/>
        <v>4571.51818</v>
      </c>
      <c r="E21" s="19">
        <f t="shared" si="2"/>
        <v>27.762256153846156</v>
      </c>
      <c r="F21" s="19">
        <f t="shared" si="3"/>
        <v>13.881128076923078</v>
      </c>
      <c r="G21" s="19">
        <f t="shared" si="4"/>
        <v>5.5524512307692309</v>
      </c>
      <c r="H21" s="20">
        <f t="shared" si="5"/>
        <v>26.374143346153847</v>
      </c>
    </row>
    <row r="22" spans="1:8" x14ac:dyDescent="0.2">
      <c r="A22" s="8">
        <f t="shared" si="6"/>
        <v>15</v>
      </c>
      <c r="B22" s="18">
        <v>45290.97</v>
      </c>
      <c r="C22" s="18">
        <f t="shared" si="0"/>
        <v>55209.692430000003</v>
      </c>
      <c r="D22" s="18">
        <f t="shared" si="1"/>
        <v>4600.8077025000002</v>
      </c>
      <c r="E22" s="19">
        <f t="shared" si="2"/>
        <v>27.940127747975708</v>
      </c>
      <c r="F22" s="19">
        <f t="shared" si="3"/>
        <v>13.970063873987854</v>
      </c>
      <c r="G22" s="19">
        <f t="shared" si="4"/>
        <v>5.5880255495951419</v>
      </c>
      <c r="H22" s="20">
        <f t="shared" si="5"/>
        <v>26.543121360576926</v>
      </c>
    </row>
    <row r="23" spans="1:8" x14ac:dyDescent="0.2">
      <c r="A23" s="8">
        <f t="shared" si="6"/>
        <v>16</v>
      </c>
      <c r="B23" s="18">
        <v>46430.36</v>
      </c>
      <c r="C23" s="18">
        <f t="shared" si="0"/>
        <v>56598.608840000008</v>
      </c>
      <c r="D23" s="18">
        <f t="shared" si="1"/>
        <v>4716.550736666667</v>
      </c>
      <c r="E23" s="19">
        <f t="shared" si="2"/>
        <v>28.643020668016199</v>
      </c>
      <c r="F23" s="19">
        <f t="shared" si="3"/>
        <v>14.321510334008099</v>
      </c>
      <c r="G23" s="19">
        <f t="shared" si="4"/>
        <v>5.7286041336032394</v>
      </c>
      <c r="H23" s="20">
        <f t="shared" si="5"/>
        <v>27.210869634615388</v>
      </c>
    </row>
    <row r="24" spans="1:8" x14ac:dyDescent="0.2">
      <c r="A24" s="8">
        <f t="shared" si="6"/>
        <v>17</v>
      </c>
      <c r="B24" s="18">
        <v>46711.49</v>
      </c>
      <c r="C24" s="18">
        <f t="shared" si="0"/>
        <v>56941.30631</v>
      </c>
      <c r="D24" s="18">
        <f t="shared" si="1"/>
        <v>4745.1088591666667</v>
      </c>
      <c r="E24" s="19">
        <f t="shared" si="2"/>
        <v>28.81645056174089</v>
      </c>
      <c r="F24" s="19">
        <f t="shared" si="3"/>
        <v>14.408225280870445</v>
      </c>
      <c r="G24" s="19">
        <f t="shared" si="4"/>
        <v>5.7632901123481783</v>
      </c>
      <c r="H24" s="20">
        <f t="shared" si="5"/>
        <v>27.375628033653847</v>
      </c>
    </row>
    <row r="25" spans="1:8" x14ac:dyDescent="0.2">
      <c r="A25" s="8">
        <f t="shared" si="6"/>
        <v>18</v>
      </c>
      <c r="B25" s="18">
        <v>47814.93</v>
      </c>
      <c r="C25" s="18">
        <f t="shared" si="0"/>
        <v>58286.399670000006</v>
      </c>
      <c r="D25" s="18">
        <f t="shared" si="1"/>
        <v>4857.1999725000005</v>
      </c>
      <c r="E25" s="19">
        <f t="shared" si="2"/>
        <v>29.49716582489879</v>
      </c>
      <c r="F25" s="19">
        <f t="shared" si="3"/>
        <v>14.748582912449395</v>
      </c>
      <c r="G25" s="19">
        <f t="shared" si="4"/>
        <v>5.899433164979758</v>
      </c>
      <c r="H25" s="20">
        <f t="shared" si="5"/>
        <v>28.022307533653848</v>
      </c>
    </row>
    <row r="26" spans="1:8" x14ac:dyDescent="0.2">
      <c r="A26" s="8">
        <f t="shared" si="6"/>
        <v>19</v>
      </c>
      <c r="B26" s="18">
        <v>48061.919999999998</v>
      </c>
      <c r="C26" s="18">
        <f t="shared" si="0"/>
        <v>58587.480479999998</v>
      </c>
      <c r="D26" s="18">
        <f t="shared" si="1"/>
        <v>4882.2900399999999</v>
      </c>
      <c r="E26" s="19">
        <f t="shared" si="2"/>
        <v>29.649534655870443</v>
      </c>
      <c r="F26" s="19">
        <f t="shared" si="3"/>
        <v>14.824767327935222</v>
      </c>
      <c r="G26" s="19">
        <f t="shared" si="4"/>
        <v>5.9299069311740888</v>
      </c>
      <c r="H26" s="20">
        <f t="shared" si="5"/>
        <v>28.167057923076921</v>
      </c>
    </row>
    <row r="27" spans="1:8" x14ac:dyDescent="0.2">
      <c r="A27" s="8">
        <f t="shared" si="6"/>
        <v>20</v>
      </c>
      <c r="B27" s="18">
        <v>49133.120000000003</v>
      </c>
      <c r="C27" s="18">
        <f t="shared" si="0"/>
        <v>59893.273280000009</v>
      </c>
      <c r="D27" s="18">
        <f t="shared" si="1"/>
        <v>4991.1061066666671</v>
      </c>
      <c r="E27" s="19">
        <f t="shared" si="2"/>
        <v>30.310360971659922</v>
      </c>
      <c r="F27" s="19">
        <f t="shared" si="3"/>
        <v>15.155180485829961</v>
      </c>
      <c r="G27" s="19">
        <f t="shared" si="4"/>
        <v>6.062072194331984</v>
      </c>
      <c r="H27" s="20">
        <f t="shared" si="5"/>
        <v>28.794842923076928</v>
      </c>
    </row>
    <row r="28" spans="1:8" x14ac:dyDescent="0.2">
      <c r="A28" s="8">
        <f t="shared" si="6"/>
        <v>21</v>
      </c>
      <c r="B28" s="18">
        <v>49349.71</v>
      </c>
      <c r="C28" s="18">
        <f t="shared" si="0"/>
        <v>60157.296490000001</v>
      </c>
      <c r="D28" s="18">
        <f t="shared" si="1"/>
        <v>5013.1080408333328</v>
      </c>
      <c r="E28" s="19">
        <f t="shared" si="2"/>
        <v>30.443975956477733</v>
      </c>
      <c r="F28" s="19">
        <f t="shared" si="3"/>
        <v>15.221987978238866</v>
      </c>
      <c r="G28" s="19">
        <f t="shared" si="4"/>
        <v>6.0887951912955467</v>
      </c>
      <c r="H28" s="20">
        <f t="shared" si="5"/>
        <v>28.921777158653846</v>
      </c>
    </row>
    <row r="29" spans="1:8" x14ac:dyDescent="0.2">
      <c r="A29" s="8">
        <f t="shared" si="6"/>
        <v>22</v>
      </c>
      <c r="B29" s="18">
        <v>50417.63</v>
      </c>
      <c r="C29" s="18">
        <f t="shared" si="0"/>
        <v>61459.090969999997</v>
      </c>
      <c r="D29" s="18">
        <f t="shared" si="1"/>
        <v>5121.5909141666671</v>
      </c>
      <c r="E29" s="19">
        <f t="shared" si="2"/>
        <v>31.102778830971658</v>
      </c>
      <c r="F29" s="19">
        <f t="shared" si="3"/>
        <v>15.551389415485829</v>
      </c>
      <c r="G29" s="19">
        <f t="shared" si="4"/>
        <v>6.220555766194332</v>
      </c>
      <c r="H29" s="20">
        <f t="shared" si="5"/>
        <v>29.547639889423074</v>
      </c>
    </row>
    <row r="30" spans="1:8" x14ac:dyDescent="0.2">
      <c r="A30" s="8">
        <f t="shared" si="6"/>
        <v>23</v>
      </c>
      <c r="B30" s="18">
        <v>52161.37</v>
      </c>
      <c r="C30" s="18">
        <f t="shared" si="0"/>
        <v>63584.710030000009</v>
      </c>
      <c r="D30" s="18">
        <f t="shared" si="1"/>
        <v>5298.7258358333338</v>
      </c>
      <c r="E30" s="19">
        <f t="shared" si="2"/>
        <v>32.178496978744946</v>
      </c>
      <c r="F30" s="19">
        <f t="shared" si="3"/>
        <v>16.089248489372473</v>
      </c>
      <c r="G30" s="19">
        <f t="shared" si="4"/>
        <v>6.4356993957489887</v>
      </c>
      <c r="H30" s="20">
        <f t="shared" si="5"/>
        <v>30.569572129807696</v>
      </c>
    </row>
    <row r="31" spans="1:8" x14ac:dyDescent="0.2">
      <c r="A31" s="8">
        <f t="shared" si="6"/>
        <v>24</v>
      </c>
      <c r="B31" s="18">
        <v>53886.33</v>
      </c>
      <c r="C31" s="18">
        <f t="shared" si="0"/>
        <v>65687.436270000006</v>
      </c>
      <c r="D31" s="18">
        <f t="shared" si="1"/>
        <v>5473.9530225000008</v>
      </c>
      <c r="E31" s="19">
        <f t="shared" si="2"/>
        <v>33.242629691295548</v>
      </c>
      <c r="F31" s="19">
        <f t="shared" si="3"/>
        <v>16.621314845647774</v>
      </c>
      <c r="G31" s="19">
        <f t="shared" si="4"/>
        <v>6.6485259382591098</v>
      </c>
      <c r="H31" s="20">
        <f t="shared" si="5"/>
        <v>31.580498206730773</v>
      </c>
    </row>
    <row r="32" spans="1:8" x14ac:dyDescent="0.2">
      <c r="A32" s="8">
        <f t="shared" si="6"/>
        <v>25</v>
      </c>
      <c r="B32" s="18">
        <v>54002.9</v>
      </c>
      <c r="C32" s="18">
        <f t="shared" si="0"/>
        <v>65829.535100000008</v>
      </c>
      <c r="D32" s="18">
        <f t="shared" si="1"/>
        <v>5485.7945916666667</v>
      </c>
      <c r="E32" s="19">
        <f t="shared" si="2"/>
        <v>33.314542054655874</v>
      </c>
      <c r="F32" s="19">
        <f t="shared" si="3"/>
        <v>16.657271027327937</v>
      </c>
      <c r="G32" s="19">
        <f t="shared" si="4"/>
        <v>6.6629084109311751</v>
      </c>
      <c r="H32" s="20">
        <f t="shared" si="5"/>
        <v>31.648814951923082</v>
      </c>
    </row>
    <row r="33" spans="1:8" x14ac:dyDescent="0.2">
      <c r="A33" s="8">
        <f t="shared" si="6"/>
        <v>26</v>
      </c>
      <c r="B33" s="18">
        <v>54093.52</v>
      </c>
      <c r="C33" s="18">
        <f t="shared" si="0"/>
        <v>65940.000880000007</v>
      </c>
      <c r="D33" s="18">
        <f t="shared" si="1"/>
        <v>5495.0000733333336</v>
      </c>
      <c r="E33" s="19">
        <f t="shared" si="2"/>
        <v>33.370445789473685</v>
      </c>
      <c r="F33" s="19">
        <f t="shared" si="3"/>
        <v>16.685222894736842</v>
      </c>
      <c r="G33" s="19">
        <f t="shared" si="4"/>
        <v>6.6740891578947368</v>
      </c>
      <c r="H33" s="20">
        <f t="shared" si="5"/>
        <v>31.701923500000003</v>
      </c>
    </row>
    <row r="34" spans="1:8" x14ac:dyDescent="0.2">
      <c r="A34" s="8">
        <f t="shared" si="6"/>
        <v>27</v>
      </c>
      <c r="B34" s="18">
        <v>54196.28</v>
      </c>
      <c r="C34" s="18">
        <f t="shared" si="0"/>
        <v>66065.265320000006</v>
      </c>
      <c r="D34" s="18">
        <f t="shared" si="1"/>
        <v>5505.4387766666669</v>
      </c>
      <c r="E34" s="19">
        <f t="shared" si="2"/>
        <v>33.433838724696358</v>
      </c>
      <c r="F34" s="19">
        <f t="shared" si="3"/>
        <v>16.716919362348179</v>
      </c>
      <c r="G34" s="19">
        <f t="shared" si="4"/>
        <v>6.6867677449392717</v>
      </c>
      <c r="H34" s="20">
        <f t="shared" si="5"/>
        <v>31.762146788461543</v>
      </c>
    </row>
    <row r="35" spans="1:8" x14ac:dyDescent="0.2">
      <c r="A35" s="8">
        <f t="shared" si="6"/>
        <v>28</v>
      </c>
      <c r="B35" s="18">
        <v>54274.09</v>
      </c>
      <c r="C35" s="18">
        <f t="shared" si="0"/>
        <v>66160.115709999998</v>
      </c>
      <c r="D35" s="18">
        <f t="shared" si="1"/>
        <v>5513.3429758333332</v>
      </c>
      <c r="E35" s="19">
        <f t="shared" si="2"/>
        <v>33.481839934210527</v>
      </c>
      <c r="F35" s="19">
        <f t="shared" si="3"/>
        <v>16.740919967105263</v>
      </c>
      <c r="G35" s="19">
        <f t="shared" si="4"/>
        <v>6.6963679868421053</v>
      </c>
      <c r="H35" s="20">
        <f t="shared" si="5"/>
        <v>31.8077479375</v>
      </c>
    </row>
    <row r="36" spans="1:8" x14ac:dyDescent="0.2">
      <c r="A36" s="8">
        <f t="shared" si="6"/>
        <v>29</v>
      </c>
      <c r="B36" s="18">
        <v>54346.14</v>
      </c>
      <c r="C36" s="18">
        <f t="shared" si="0"/>
        <v>66247.944660000008</v>
      </c>
      <c r="D36" s="18">
        <f t="shared" si="1"/>
        <v>5520.6620550000007</v>
      </c>
      <c r="E36" s="19">
        <f t="shared" si="2"/>
        <v>33.526287783400811</v>
      </c>
      <c r="F36" s="19">
        <f t="shared" si="3"/>
        <v>16.763143891700405</v>
      </c>
      <c r="G36" s="19">
        <f t="shared" si="4"/>
        <v>6.705257556680162</v>
      </c>
      <c r="H36" s="20">
        <f t="shared" si="5"/>
        <v>31.849973394230773</v>
      </c>
    </row>
    <row r="37" spans="1:8" x14ac:dyDescent="0.2">
      <c r="A37" s="8">
        <f t="shared" si="6"/>
        <v>30</v>
      </c>
      <c r="B37" s="18">
        <v>54412.94</v>
      </c>
      <c r="C37" s="18">
        <f t="shared" si="0"/>
        <v>66329.373860000007</v>
      </c>
      <c r="D37" s="18">
        <f t="shared" si="1"/>
        <v>5527.4478216666676</v>
      </c>
      <c r="E37" s="19">
        <f t="shared" si="2"/>
        <v>33.567496892712555</v>
      </c>
      <c r="F37" s="19">
        <f t="shared" si="3"/>
        <v>16.783748446356277</v>
      </c>
      <c r="G37" s="19">
        <f t="shared" si="4"/>
        <v>6.7134993785425108</v>
      </c>
      <c r="H37" s="20">
        <f t="shared" si="5"/>
        <v>31.889122048076928</v>
      </c>
    </row>
    <row r="38" spans="1:8" x14ac:dyDescent="0.2">
      <c r="A38" s="8">
        <f t="shared" si="6"/>
        <v>31</v>
      </c>
      <c r="B38" s="18">
        <v>54474.76</v>
      </c>
      <c r="C38" s="18">
        <f t="shared" si="0"/>
        <v>66404.732440000007</v>
      </c>
      <c r="D38" s="18">
        <f t="shared" si="1"/>
        <v>5533.7277033333339</v>
      </c>
      <c r="E38" s="19">
        <f t="shared" si="2"/>
        <v>33.605633825910935</v>
      </c>
      <c r="F38" s="19">
        <f t="shared" si="3"/>
        <v>16.802816912955468</v>
      </c>
      <c r="G38" s="19">
        <f t="shared" si="4"/>
        <v>6.7211267651821869</v>
      </c>
      <c r="H38" s="20">
        <f t="shared" si="5"/>
        <v>31.925352134615387</v>
      </c>
    </row>
    <row r="39" spans="1:8" x14ac:dyDescent="0.2">
      <c r="A39" s="8">
        <f t="shared" si="6"/>
        <v>32</v>
      </c>
      <c r="B39" s="18">
        <v>54532.02</v>
      </c>
      <c r="C39" s="18">
        <f t="shared" si="0"/>
        <v>66474.532380000004</v>
      </c>
      <c r="D39" s="18">
        <f t="shared" si="1"/>
        <v>5539.5443650000007</v>
      </c>
      <c r="E39" s="19">
        <f t="shared" si="2"/>
        <v>33.64095768218624</v>
      </c>
      <c r="F39" s="19">
        <f t="shared" si="3"/>
        <v>16.82047884109312</v>
      </c>
      <c r="G39" s="19">
        <f t="shared" si="4"/>
        <v>6.7281915364372482</v>
      </c>
      <c r="H39" s="20">
        <f t="shared" si="5"/>
        <v>31.958909798076924</v>
      </c>
    </row>
    <row r="40" spans="1:8" x14ac:dyDescent="0.2">
      <c r="A40" s="8">
        <f t="shared" si="6"/>
        <v>33</v>
      </c>
      <c r="B40" s="18">
        <v>54585.02</v>
      </c>
      <c r="C40" s="18">
        <f t="shared" si="0"/>
        <v>66539.139380000008</v>
      </c>
      <c r="D40" s="18">
        <f t="shared" si="1"/>
        <v>5544.9282816666664</v>
      </c>
      <c r="E40" s="19">
        <f t="shared" si="2"/>
        <v>33.67365353238867</v>
      </c>
      <c r="F40" s="19">
        <f t="shared" si="3"/>
        <v>16.836826766194335</v>
      </c>
      <c r="G40" s="19">
        <f t="shared" si="4"/>
        <v>6.734730706477734</v>
      </c>
      <c r="H40" s="20">
        <f t="shared" si="5"/>
        <v>31.989970855769233</v>
      </c>
    </row>
    <row r="41" spans="1:8" x14ac:dyDescent="0.2">
      <c r="A41" s="8">
        <f t="shared" si="6"/>
        <v>34</v>
      </c>
      <c r="B41" s="18">
        <v>54634.13</v>
      </c>
      <c r="C41" s="18">
        <f t="shared" si="0"/>
        <v>66599.00447</v>
      </c>
      <c r="D41" s="18">
        <f t="shared" si="1"/>
        <v>5549.9170391666676</v>
      </c>
      <c r="E41" s="19">
        <f t="shared" si="2"/>
        <v>33.703949630566804</v>
      </c>
      <c r="F41" s="19">
        <f t="shared" si="3"/>
        <v>16.851974815283402</v>
      </c>
      <c r="G41" s="19">
        <f t="shared" si="4"/>
        <v>6.7407899261133606</v>
      </c>
      <c r="H41" s="20">
        <f t="shared" si="5"/>
        <v>32.018752149038463</v>
      </c>
    </row>
    <row r="42" spans="1:8" x14ac:dyDescent="0.2">
      <c r="A42" s="21">
        <f t="shared" si="6"/>
        <v>35</v>
      </c>
      <c r="B42" s="22">
        <v>54679.57</v>
      </c>
      <c r="C42" s="22">
        <f t="shared" si="0"/>
        <v>66654.395830000009</v>
      </c>
      <c r="D42" s="22">
        <f t="shared" si="1"/>
        <v>5554.5329858333344</v>
      </c>
      <c r="E42" s="23">
        <f t="shared" si="2"/>
        <v>33.731981695344132</v>
      </c>
      <c r="F42" s="23">
        <f t="shared" si="3"/>
        <v>16.865990847672066</v>
      </c>
      <c r="G42" s="23">
        <f t="shared" si="4"/>
        <v>6.7463963390688262</v>
      </c>
      <c r="H42" s="24">
        <f t="shared" si="5"/>
        <v>32.045382610576929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2"/>
  <sheetViews>
    <sheetView zoomScaleNormal="100" workbookViewId="0">
      <selection activeCell="L17" sqref="L17"/>
    </sheetView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39</v>
      </c>
      <c r="B1" s="1" t="s">
        <v>56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35651.75</v>
      </c>
      <c r="C7" s="18">
        <f t="shared" ref="C7:C42" si="0">B7*$D$3</f>
        <v>43459.483250000005</v>
      </c>
      <c r="D7" s="18">
        <f t="shared" ref="D7:D42" si="1">B7/12*$D$3</f>
        <v>3621.6236041666666</v>
      </c>
      <c r="E7" s="19">
        <f t="shared" ref="E7:E42" si="2">C7/1976</f>
        <v>21.993665612348181</v>
      </c>
      <c r="F7" s="19">
        <f>E7/2</f>
        <v>10.996832806174091</v>
      </c>
      <c r="G7" s="19">
        <f>E7/5</f>
        <v>4.3987331224696362</v>
      </c>
      <c r="H7" s="20">
        <f>C7/2080</f>
        <v>20.893982331730772</v>
      </c>
    </row>
    <row r="8" spans="1:8" x14ac:dyDescent="0.2">
      <c r="A8" s="8">
        <f>A7+1</f>
        <v>1</v>
      </c>
      <c r="B8" s="18">
        <v>36200.44</v>
      </c>
      <c r="C8" s="18">
        <f t="shared" si="0"/>
        <v>44128.336360000008</v>
      </c>
      <c r="D8" s="18">
        <f t="shared" si="1"/>
        <v>3677.3613633333334</v>
      </c>
      <c r="E8" s="19">
        <f t="shared" si="2"/>
        <v>22.332154028340085</v>
      </c>
      <c r="F8" s="19">
        <f t="shared" ref="F8:F42" si="3">E8/2</f>
        <v>11.166077014170043</v>
      </c>
      <c r="G8" s="19">
        <f t="shared" ref="G8:G42" si="4">E8/5</f>
        <v>4.4664308056680166</v>
      </c>
      <c r="H8" s="20">
        <f t="shared" ref="H8:H42" si="5">C8/2080</f>
        <v>21.215546326923082</v>
      </c>
    </row>
    <row r="9" spans="1:8" x14ac:dyDescent="0.2">
      <c r="A9" s="8">
        <f t="shared" ref="A9:A42" si="6">A8+1</f>
        <v>2</v>
      </c>
      <c r="B9" s="18">
        <v>36748.589999999997</v>
      </c>
      <c r="C9" s="18">
        <f t="shared" si="0"/>
        <v>44796.531210000001</v>
      </c>
      <c r="D9" s="18">
        <f t="shared" si="1"/>
        <v>3733.0442674999999</v>
      </c>
      <c r="E9" s="19">
        <f t="shared" si="2"/>
        <v>22.670309316801621</v>
      </c>
      <c r="F9" s="19">
        <f t="shared" si="3"/>
        <v>11.33515465840081</v>
      </c>
      <c r="G9" s="19">
        <f t="shared" si="4"/>
        <v>4.534061863360324</v>
      </c>
      <c r="H9" s="20">
        <f t="shared" si="5"/>
        <v>21.536793850961541</v>
      </c>
    </row>
    <row r="10" spans="1:8" x14ac:dyDescent="0.2">
      <c r="A10" s="8">
        <f t="shared" si="6"/>
        <v>3</v>
      </c>
      <c r="B10" s="18">
        <v>37482.53</v>
      </c>
      <c r="C10" s="18">
        <f t="shared" si="0"/>
        <v>45691.20407</v>
      </c>
      <c r="D10" s="18">
        <f t="shared" si="1"/>
        <v>3807.6003391666668</v>
      </c>
      <c r="E10" s="19">
        <f t="shared" si="2"/>
        <v>23.123078982793523</v>
      </c>
      <c r="F10" s="19">
        <f t="shared" si="3"/>
        <v>11.561539491396761</v>
      </c>
      <c r="G10" s="19">
        <f t="shared" si="4"/>
        <v>4.6246157965587047</v>
      </c>
      <c r="H10" s="20">
        <f t="shared" si="5"/>
        <v>21.966925033653848</v>
      </c>
    </row>
    <row r="11" spans="1:8" x14ac:dyDescent="0.2">
      <c r="A11" s="8">
        <f t="shared" si="6"/>
        <v>4</v>
      </c>
      <c r="B11" s="18">
        <v>38012.5</v>
      </c>
      <c r="C11" s="18">
        <f t="shared" si="0"/>
        <v>46337.237500000003</v>
      </c>
      <c r="D11" s="18">
        <f t="shared" si="1"/>
        <v>3861.4364583333336</v>
      </c>
      <c r="E11" s="19">
        <f t="shared" si="2"/>
        <v>23.450018977732796</v>
      </c>
      <c r="F11" s="19">
        <f t="shared" si="3"/>
        <v>11.725009488866398</v>
      </c>
      <c r="G11" s="19">
        <f t="shared" si="4"/>
        <v>4.6900037955465592</v>
      </c>
      <c r="H11" s="20">
        <f t="shared" si="5"/>
        <v>22.277518028846156</v>
      </c>
    </row>
    <row r="12" spans="1:8" x14ac:dyDescent="0.2">
      <c r="A12" s="8">
        <f t="shared" si="6"/>
        <v>5</v>
      </c>
      <c r="B12" s="18">
        <v>38979.5</v>
      </c>
      <c r="C12" s="18">
        <f t="shared" si="0"/>
        <v>47516.010500000004</v>
      </c>
      <c r="D12" s="18">
        <f t="shared" si="1"/>
        <v>3959.6675416666667</v>
      </c>
      <c r="E12" s="19">
        <f t="shared" si="2"/>
        <v>24.046564018218625</v>
      </c>
      <c r="F12" s="19">
        <f t="shared" si="3"/>
        <v>12.023282009109312</v>
      </c>
      <c r="G12" s="19">
        <f t="shared" si="4"/>
        <v>4.8093128036437252</v>
      </c>
      <c r="H12" s="20">
        <f t="shared" si="5"/>
        <v>22.844235817307695</v>
      </c>
    </row>
    <row r="13" spans="1:8" x14ac:dyDescent="0.2">
      <c r="A13" s="8">
        <f t="shared" si="6"/>
        <v>6</v>
      </c>
      <c r="B13" s="18">
        <v>39458.129999999997</v>
      </c>
      <c r="C13" s="18">
        <f t="shared" si="0"/>
        <v>48099.460469999998</v>
      </c>
      <c r="D13" s="18">
        <f t="shared" si="1"/>
        <v>4008.2883725000002</v>
      </c>
      <c r="E13" s="19">
        <f t="shared" si="2"/>
        <v>24.341832221659917</v>
      </c>
      <c r="F13" s="19">
        <f t="shared" si="3"/>
        <v>12.170916110829959</v>
      </c>
      <c r="G13" s="19">
        <f t="shared" si="4"/>
        <v>4.8683664443319836</v>
      </c>
      <c r="H13" s="20">
        <f t="shared" si="5"/>
        <v>23.124740610576922</v>
      </c>
    </row>
    <row r="14" spans="1:8" x14ac:dyDescent="0.2">
      <c r="A14" s="8">
        <f t="shared" si="6"/>
        <v>7</v>
      </c>
      <c r="B14" s="18">
        <v>40374.5</v>
      </c>
      <c r="C14" s="18">
        <f t="shared" si="0"/>
        <v>49216.515500000001</v>
      </c>
      <c r="D14" s="18">
        <f t="shared" si="1"/>
        <v>4101.3762916666665</v>
      </c>
      <c r="E14" s="19">
        <f t="shared" si="2"/>
        <v>24.907143471659921</v>
      </c>
      <c r="F14" s="19">
        <f t="shared" si="3"/>
        <v>12.453571735829961</v>
      </c>
      <c r="G14" s="19">
        <f t="shared" si="4"/>
        <v>4.9814286943319841</v>
      </c>
      <c r="H14" s="20">
        <f t="shared" si="5"/>
        <v>23.661786298076922</v>
      </c>
    </row>
    <row r="15" spans="1:8" x14ac:dyDescent="0.2">
      <c r="A15" s="8">
        <f t="shared" si="6"/>
        <v>8</v>
      </c>
      <c r="B15" s="18">
        <v>41226.31</v>
      </c>
      <c r="C15" s="18">
        <f t="shared" si="0"/>
        <v>50254.871890000002</v>
      </c>
      <c r="D15" s="18">
        <f t="shared" si="1"/>
        <v>4187.9059908333338</v>
      </c>
      <c r="E15" s="19">
        <f t="shared" si="2"/>
        <v>25.432627474696357</v>
      </c>
      <c r="F15" s="19">
        <f t="shared" si="3"/>
        <v>12.716313737348178</v>
      </c>
      <c r="G15" s="19">
        <f t="shared" si="4"/>
        <v>5.0865254949392718</v>
      </c>
      <c r="H15" s="20">
        <f t="shared" si="5"/>
        <v>24.16099610096154</v>
      </c>
    </row>
    <row r="16" spans="1:8" x14ac:dyDescent="0.2">
      <c r="A16" s="8">
        <f t="shared" si="6"/>
        <v>9</v>
      </c>
      <c r="B16" s="18">
        <v>41671.410000000003</v>
      </c>
      <c r="C16" s="18">
        <f t="shared" si="0"/>
        <v>50797.448790000009</v>
      </c>
      <c r="D16" s="18">
        <f t="shared" si="1"/>
        <v>4233.1207325000005</v>
      </c>
      <c r="E16" s="19">
        <f t="shared" si="2"/>
        <v>25.707210926113365</v>
      </c>
      <c r="F16" s="19">
        <f t="shared" si="3"/>
        <v>12.853605463056683</v>
      </c>
      <c r="G16" s="19">
        <f t="shared" si="4"/>
        <v>5.1414421852226733</v>
      </c>
      <c r="H16" s="20">
        <f t="shared" si="5"/>
        <v>24.421850379807697</v>
      </c>
    </row>
    <row r="17" spans="1:8" x14ac:dyDescent="0.2">
      <c r="A17" s="8">
        <f t="shared" si="6"/>
        <v>10</v>
      </c>
      <c r="B17" s="18">
        <v>42907.69</v>
      </c>
      <c r="C17" s="18">
        <f t="shared" si="0"/>
        <v>52304.474110000003</v>
      </c>
      <c r="D17" s="18">
        <f t="shared" si="1"/>
        <v>4358.7061758333339</v>
      </c>
      <c r="E17" s="19">
        <f t="shared" si="2"/>
        <v>26.469875561740892</v>
      </c>
      <c r="F17" s="19">
        <f t="shared" si="3"/>
        <v>13.234937780870446</v>
      </c>
      <c r="G17" s="19">
        <f t="shared" si="4"/>
        <v>5.2939751123481784</v>
      </c>
      <c r="H17" s="20">
        <f t="shared" si="5"/>
        <v>25.146381783653847</v>
      </c>
    </row>
    <row r="18" spans="1:8" x14ac:dyDescent="0.2">
      <c r="A18" s="8">
        <f t="shared" si="6"/>
        <v>11</v>
      </c>
      <c r="B18" s="18">
        <v>43272.89</v>
      </c>
      <c r="C18" s="18">
        <f t="shared" si="0"/>
        <v>52749.652910000004</v>
      </c>
      <c r="D18" s="18">
        <f t="shared" si="1"/>
        <v>4395.804409166667</v>
      </c>
      <c r="E18" s="19">
        <f t="shared" si="2"/>
        <v>26.695168476720649</v>
      </c>
      <c r="F18" s="19">
        <f t="shared" si="3"/>
        <v>13.347584238360325</v>
      </c>
      <c r="G18" s="19">
        <f t="shared" si="4"/>
        <v>5.3390336953441295</v>
      </c>
      <c r="H18" s="20">
        <f t="shared" si="5"/>
        <v>25.360410052884617</v>
      </c>
    </row>
    <row r="19" spans="1:8" x14ac:dyDescent="0.2">
      <c r="A19" s="8">
        <f t="shared" si="6"/>
        <v>12</v>
      </c>
      <c r="B19" s="18">
        <v>44499.72</v>
      </c>
      <c r="C19" s="18">
        <f t="shared" si="0"/>
        <v>54245.158680000008</v>
      </c>
      <c r="D19" s="18">
        <f t="shared" si="1"/>
        <v>4520.4298900000003</v>
      </c>
      <c r="E19" s="19">
        <f t="shared" si="2"/>
        <v>27.452003380566804</v>
      </c>
      <c r="F19" s="19">
        <f t="shared" si="3"/>
        <v>13.726001690283402</v>
      </c>
      <c r="G19" s="19">
        <f t="shared" si="4"/>
        <v>5.490400676113361</v>
      </c>
      <c r="H19" s="20">
        <f t="shared" si="5"/>
        <v>26.079403211538466</v>
      </c>
    </row>
    <row r="20" spans="1:8" x14ac:dyDescent="0.2">
      <c r="A20" s="8">
        <f t="shared" si="6"/>
        <v>13</v>
      </c>
      <c r="B20" s="18">
        <v>44822.91</v>
      </c>
      <c r="C20" s="18">
        <f t="shared" si="0"/>
        <v>54639.127290000011</v>
      </c>
      <c r="D20" s="18">
        <f t="shared" si="1"/>
        <v>4553.2606075000003</v>
      </c>
      <c r="E20" s="19">
        <f t="shared" si="2"/>
        <v>27.651380207489883</v>
      </c>
      <c r="F20" s="19">
        <f t="shared" si="3"/>
        <v>13.825690103744941</v>
      </c>
      <c r="G20" s="19">
        <f t="shared" si="4"/>
        <v>5.5302760414979764</v>
      </c>
      <c r="H20" s="20">
        <f t="shared" si="5"/>
        <v>26.26881119711539</v>
      </c>
    </row>
    <row r="21" spans="1:8" x14ac:dyDescent="0.2">
      <c r="A21" s="8">
        <f t="shared" si="6"/>
        <v>14</v>
      </c>
      <c r="B21" s="18">
        <v>46009.52</v>
      </c>
      <c r="C21" s="18">
        <f t="shared" si="0"/>
        <v>56085.604879999999</v>
      </c>
      <c r="D21" s="18">
        <f t="shared" si="1"/>
        <v>4673.8004066666672</v>
      </c>
      <c r="E21" s="19">
        <f t="shared" si="2"/>
        <v>28.383403279352226</v>
      </c>
      <c r="F21" s="19">
        <f t="shared" si="3"/>
        <v>14.191701639676113</v>
      </c>
      <c r="G21" s="19">
        <f t="shared" si="4"/>
        <v>5.6766806558704452</v>
      </c>
      <c r="H21" s="20">
        <f t="shared" si="5"/>
        <v>26.964233115384616</v>
      </c>
    </row>
    <row r="22" spans="1:8" x14ac:dyDescent="0.2">
      <c r="A22" s="8">
        <f t="shared" si="6"/>
        <v>15</v>
      </c>
      <c r="B22" s="18">
        <v>46294.239999999998</v>
      </c>
      <c r="C22" s="18">
        <f t="shared" si="0"/>
        <v>56432.67856</v>
      </c>
      <c r="D22" s="18">
        <f t="shared" si="1"/>
        <v>4702.7232133333337</v>
      </c>
      <c r="E22" s="19">
        <f t="shared" si="2"/>
        <v>28.559047854251013</v>
      </c>
      <c r="F22" s="19">
        <f t="shared" si="3"/>
        <v>14.279523927125506</v>
      </c>
      <c r="G22" s="19">
        <f t="shared" si="4"/>
        <v>5.7118095708502024</v>
      </c>
      <c r="H22" s="20">
        <f t="shared" si="5"/>
        <v>27.131095461538461</v>
      </c>
    </row>
    <row r="23" spans="1:8" x14ac:dyDescent="0.2">
      <c r="A23" s="8">
        <f t="shared" si="6"/>
        <v>16</v>
      </c>
      <c r="B23" s="18">
        <v>47473.32</v>
      </c>
      <c r="C23" s="18">
        <f t="shared" si="0"/>
        <v>57869.977080000004</v>
      </c>
      <c r="D23" s="18">
        <f t="shared" si="1"/>
        <v>4822.49809</v>
      </c>
      <c r="E23" s="19">
        <f t="shared" si="2"/>
        <v>29.286425647773282</v>
      </c>
      <c r="F23" s="19">
        <f t="shared" si="3"/>
        <v>14.643212823886641</v>
      </c>
      <c r="G23" s="19">
        <f t="shared" si="4"/>
        <v>5.857285129554656</v>
      </c>
      <c r="H23" s="20">
        <f t="shared" si="5"/>
        <v>27.822104365384618</v>
      </c>
    </row>
    <row r="24" spans="1:8" x14ac:dyDescent="0.2">
      <c r="A24" s="8">
        <f t="shared" si="6"/>
        <v>17</v>
      </c>
      <c r="B24" s="18">
        <v>47750.89</v>
      </c>
      <c r="C24" s="18">
        <f t="shared" si="0"/>
        <v>58208.334910000005</v>
      </c>
      <c r="D24" s="18">
        <f t="shared" si="1"/>
        <v>4850.6945758333341</v>
      </c>
      <c r="E24" s="19">
        <f t="shared" si="2"/>
        <v>29.457659367408908</v>
      </c>
      <c r="F24" s="19">
        <f t="shared" si="3"/>
        <v>14.728829683704454</v>
      </c>
      <c r="G24" s="19">
        <f t="shared" si="4"/>
        <v>5.8915318734817816</v>
      </c>
      <c r="H24" s="20">
        <f t="shared" si="5"/>
        <v>27.984776399038463</v>
      </c>
    </row>
    <row r="25" spans="1:8" x14ac:dyDescent="0.2">
      <c r="A25" s="8">
        <f t="shared" si="6"/>
        <v>18</v>
      </c>
      <c r="B25" s="18">
        <v>49138.97</v>
      </c>
      <c r="C25" s="18">
        <f t="shared" si="0"/>
        <v>59900.404430000002</v>
      </c>
      <c r="D25" s="18">
        <f t="shared" si="1"/>
        <v>4991.7003691666669</v>
      </c>
      <c r="E25" s="19">
        <f t="shared" si="2"/>
        <v>30.313969853238866</v>
      </c>
      <c r="F25" s="19">
        <f t="shared" si="3"/>
        <v>15.156984926619433</v>
      </c>
      <c r="G25" s="19">
        <f t="shared" si="4"/>
        <v>6.0627939706477729</v>
      </c>
      <c r="H25" s="20">
        <f t="shared" si="5"/>
        <v>28.798271360576923</v>
      </c>
    </row>
    <row r="26" spans="1:8" x14ac:dyDescent="0.2">
      <c r="A26" s="8">
        <f t="shared" si="6"/>
        <v>19</v>
      </c>
      <c r="B26" s="18">
        <v>49150.47</v>
      </c>
      <c r="C26" s="18">
        <f t="shared" si="0"/>
        <v>59914.422930000008</v>
      </c>
      <c r="D26" s="18">
        <f t="shared" si="1"/>
        <v>4992.8685775000004</v>
      </c>
      <c r="E26" s="19">
        <f t="shared" si="2"/>
        <v>30.321064235829965</v>
      </c>
      <c r="F26" s="19">
        <f t="shared" si="3"/>
        <v>15.160532117914983</v>
      </c>
      <c r="G26" s="19">
        <f t="shared" si="4"/>
        <v>6.0642128471659928</v>
      </c>
      <c r="H26" s="20">
        <f t="shared" si="5"/>
        <v>28.805011024038464</v>
      </c>
    </row>
    <row r="27" spans="1:8" x14ac:dyDescent="0.2">
      <c r="A27" s="8">
        <f t="shared" si="6"/>
        <v>20</v>
      </c>
      <c r="B27" s="18">
        <v>50956.08</v>
      </c>
      <c r="C27" s="18">
        <f t="shared" si="0"/>
        <v>62115.461520000004</v>
      </c>
      <c r="D27" s="18">
        <f t="shared" si="1"/>
        <v>5176.2884600000007</v>
      </c>
      <c r="E27" s="19">
        <f t="shared" si="2"/>
        <v>31.434950161943323</v>
      </c>
      <c r="F27" s="19">
        <f t="shared" si="3"/>
        <v>15.717475080971662</v>
      </c>
      <c r="G27" s="19">
        <f t="shared" si="4"/>
        <v>6.2869900323886645</v>
      </c>
      <c r="H27" s="20">
        <f t="shared" si="5"/>
        <v>29.863202653846155</v>
      </c>
    </row>
    <row r="28" spans="1:8" x14ac:dyDescent="0.2">
      <c r="A28" s="8">
        <f t="shared" si="6"/>
        <v>21</v>
      </c>
      <c r="B28" s="18">
        <v>50967.53</v>
      </c>
      <c r="C28" s="18">
        <f t="shared" si="0"/>
        <v>62129.419070000004</v>
      </c>
      <c r="D28" s="18">
        <f t="shared" si="1"/>
        <v>5177.451589166667</v>
      </c>
      <c r="E28" s="19">
        <f t="shared" si="2"/>
        <v>31.442013699392714</v>
      </c>
      <c r="F28" s="19">
        <f t="shared" si="3"/>
        <v>15.721006849696357</v>
      </c>
      <c r="G28" s="19">
        <f t="shared" si="4"/>
        <v>6.2884027398785429</v>
      </c>
      <c r="H28" s="20">
        <f t="shared" si="5"/>
        <v>29.86991301442308</v>
      </c>
    </row>
    <row r="29" spans="1:8" x14ac:dyDescent="0.2">
      <c r="A29" s="8">
        <f t="shared" si="6"/>
        <v>22</v>
      </c>
      <c r="B29" s="18">
        <v>52773.14</v>
      </c>
      <c r="C29" s="18">
        <f t="shared" si="0"/>
        <v>64330.457660000007</v>
      </c>
      <c r="D29" s="18">
        <f t="shared" si="1"/>
        <v>5360.8714716666664</v>
      </c>
      <c r="E29" s="19">
        <f t="shared" si="2"/>
        <v>32.555899625506079</v>
      </c>
      <c r="F29" s="19">
        <f t="shared" si="3"/>
        <v>16.27794981275304</v>
      </c>
      <c r="G29" s="19">
        <f t="shared" si="4"/>
        <v>6.5111799251012155</v>
      </c>
      <c r="H29" s="20">
        <f t="shared" si="5"/>
        <v>30.928104644230771</v>
      </c>
    </row>
    <row r="30" spans="1:8" x14ac:dyDescent="0.2">
      <c r="A30" s="8">
        <f t="shared" si="6"/>
        <v>23</v>
      </c>
      <c r="B30" s="18">
        <v>54598.17</v>
      </c>
      <c r="C30" s="18">
        <f t="shared" si="0"/>
        <v>66555.16923</v>
      </c>
      <c r="D30" s="18">
        <f t="shared" si="1"/>
        <v>5546.2641025000003</v>
      </c>
      <c r="E30" s="19">
        <f t="shared" si="2"/>
        <v>33.681765804655868</v>
      </c>
      <c r="F30" s="19">
        <f t="shared" si="3"/>
        <v>16.840882902327934</v>
      </c>
      <c r="G30" s="19">
        <f t="shared" si="4"/>
        <v>6.7363531609311735</v>
      </c>
      <c r="H30" s="20">
        <f t="shared" si="5"/>
        <v>31.997677514423078</v>
      </c>
    </row>
    <row r="31" spans="1:8" x14ac:dyDescent="0.2">
      <c r="A31" s="8">
        <f t="shared" si="6"/>
        <v>24</v>
      </c>
      <c r="B31" s="18">
        <v>56403.78</v>
      </c>
      <c r="C31" s="18">
        <f t="shared" si="0"/>
        <v>68756.207820000011</v>
      </c>
      <c r="D31" s="18">
        <f t="shared" si="1"/>
        <v>5729.6839849999997</v>
      </c>
      <c r="E31" s="19">
        <f t="shared" si="2"/>
        <v>34.795651730769237</v>
      </c>
      <c r="F31" s="19">
        <f t="shared" si="3"/>
        <v>17.397825865384618</v>
      </c>
      <c r="G31" s="19">
        <f t="shared" si="4"/>
        <v>6.959130346153847</v>
      </c>
      <c r="H31" s="20">
        <f t="shared" si="5"/>
        <v>33.055869144230776</v>
      </c>
    </row>
    <row r="32" spans="1:8" x14ac:dyDescent="0.2">
      <c r="A32" s="8">
        <f t="shared" si="6"/>
        <v>25</v>
      </c>
      <c r="B32" s="18">
        <v>56525.760000000002</v>
      </c>
      <c r="C32" s="18">
        <f t="shared" si="0"/>
        <v>68904.901440000001</v>
      </c>
      <c r="D32" s="18">
        <f t="shared" si="1"/>
        <v>5742.0751200000013</v>
      </c>
      <c r="E32" s="19">
        <f t="shared" si="2"/>
        <v>34.870901538461538</v>
      </c>
      <c r="F32" s="19">
        <f t="shared" si="3"/>
        <v>17.435450769230769</v>
      </c>
      <c r="G32" s="19">
        <f t="shared" si="4"/>
        <v>6.9741803076923077</v>
      </c>
      <c r="H32" s="20">
        <f t="shared" si="5"/>
        <v>33.127356461538461</v>
      </c>
    </row>
    <row r="33" spans="1:8" x14ac:dyDescent="0.2">
      <c r="A33" s="8">
        <f t="shared" si="6"/>
        <v>26</v>
      </c>
      <c r="B33" s="18">
        <v>56620.62</v>
      </c>
      <c r="C33" s="18">
        <f t="shared" si="0"/>
        <v>69020.535780000006</v>
      </c>
      <c r="D33" s="18">
        <f t="shared" si="1"/>
        <v>5751.7113150000005</v>
      </c>
      <c r="E33" s="19">
        <f t="shared" si="2"/>
        <v>34.929420941295547</v>
      </c>
      <c r="F33" s="19">
        <f t="shared" si="3"/>
        <v>17.464710470647773</v>
      </c>
      <c r="G33" s="19">
        <f t="shared" si="4"/>
        <v>6.9858841882591092</v>
      </c>
      <c r="H33" s="20">
        <f t="shared" si="5"/>
        <v>33.182949894230774</v>
      </c>
    </row>
    <row r="34" spans="1:8" x14ac:dyDescent="0.2">
      <c r="A34" s="8">
        <f t="shared" si="6"/>
        <v>27</v>
      </c>
      <c r="B34" s="18">
        <v>56728.2</v>
      </c>
      <c r="C34" s="18">
        <f t="shared" si="0"/>
        <v>69151.675799999997</v>
      </c>
      <c r="D34" s="18">
        <f t="shared" si="1"/>
        <v>5762.6396500000001</v>
      </c>
      <c r="E34" s="19">
        <f t="shared" si="2"/>
        <v>34.995787348178133</v>
      </c>
      <c r="F34" s="19">
        <f t="shared" si="3"/>
        <v>17.497893674089067</v>
      </c>
      <c r="G34" s="19">
        <f t="shared" si="4"/>
        <v>6.9991574696356267</v>
      </c>
      <c r="H34" s="20">
        <f t="shared" si="5"/>
        <v>33.245997980769232</v>
      </c>
    </row>
    <row r="35" spans="1:8" x14ac:dyDescent="0.2">
      <c r="A35" s="8">
        <f t="shared" si="6"/>
        <v>28</v>
      </c>
      <c r="B35" s="18">
        <v>56809.65</v>
      </c>
      <c r="C35" s="18">
        <f t="shared" si="0"/>
        <v>69250.963350000005</v>
      </c>
      <c r="D35" s="18">
        <f t="shared" si="1"/>
        <v>5770.9136125000005</v>
      </c>
      <c r="E35" s="19">
        <f t="shared" si="2"/>
        <v>35.046034084008099</v>
      </c>
      <c r="F35" s="19">
        <f t="shared" si="3"/>
        <v>17.523017042004049</v>
      </c>
      <c r="G35" s="19">
        <f t="shared" si="4"/>
        <v>7.0092068168016199</v>
      </c>
      <c r="H35" s="20">
        <f t="shared" si="5"/>
        <v>33.293732379807693</v>
      </c>
    </row>
    <row r="36" spans="1:8" x14ac:dyDescent="0.2">
      <c r="A36" s="8">
        <f t="shared" si="6"/>
        <v>29</v>
      </c>
      <c r="B36" s="18">
        <v>56885.06</v>
      </c>
      <c r="C36" s="18">
        <f t="shared" si="0"/>
        <v>69342.888139999995</v>
      </c>
      <c r="D36" s="18">
        <f t="shared" si="1"/>
        <v>5778.5740116666666</v>
      </c>
      <c r="E36" s="19">
        <f t="shared" si="2"/>
        <v>35.092554726720643</v>
      </c>
      <c r="F36" s="19">
        <f t="shared" si="3"/>
        <v>17.546277363360321</v>
      </c>
      <c r="G36" s="19">
        <f t="shared" si="4"/>
        <v>7.0185109453441283</v>
      </c>
      <c r="H36" s="20">
        <f t="shared" si="5"/>
        <v>33.337926990384616</v>
      </c>
    </row>
    <row r="37" spans="1:8" x14ac:dyDescent="0.2">
      <c r="A37" s="8">
        <f t="shared" si="6"/>
        <v>30</v>
      </c>
      <c r="B37" s="18">
        <v>56954.98</v>
      </c>
      <c r="C37" s="18">
        <f t="shared" si="0"/>
        <v>69428.120620000002</v>
      </c>
      <c r="D37" s="18">
        <f t="shared" si="1"/>
        <v>5785.6767183333341</v>
      </c>
      <c r="E37" s="19">
        <f t="shared" si="2"/>
        <v>35.135688572874493</v>
      </c>
      <c r="F37" s="19">
        <f t="shared" si="3"/>
        <v>17.567844286437246</v>
      </c>
      <c r="G37" s="19">
        <f t="shared" si="4"/>
        <v>7.0271377145748986</v>
      </c>
      <c r="H37" s="20">
        <f t="shared" si="5"/>
        <v>33.378904144230773</v>
      </c>
    </row>
    <row r="38" spans="1:8" x14ac:dyDescent="0.2">
      <c r="A38" s="8">
        <f t="shared" si="6"/>
        <v>31</v>
      </c>
      <c r="B38" s="18">
        <v>57019.69</v>
      </c>
      <c r="C38" s="18">
        <f t="shared" si="0"/>
        <v>69507.002110000001</v>
      </c>
      <c r="D38" s="18">
        <f t="shared" si="1"/>
        <v>5792.2501758333347</v>
      </c>
      <c r="E38" s="19">
        <f t="shared" si="2"/>
        <v>35.175608355263158</v>
      </c>
      <c r="F38" s="19">
        <f t="shared" si="3"/>
        <v>17.587804177631579</v>
      </c>
      <c r="G38" s="19">
        <f t="shared" si="4"/>
        <v>7.0351216710526314</v>
      </c>
      <c r="H38" s="20">
        <f t="shared" si="5"/>
        <v>33.416827937500003</v>
      </c>
    </row>
    <row r="39" spans="1:8" x14ac:dyDescent="0.2">
      <c r="A39" s="8">
        <f t="shared" si="6"/>
        <v>32</v>
      </c>
      <c r="B39" s="18">
        <v>57079.62</v>
      </c>
      <c r="C39" s="18">
        <f t="shared" si="0"/>
        <v>69580.056780000014</v>
      </c>
      <c r="D39" s="18">
        <f t="shared" si="1"/>
        <v>5798.3380650000008</v>
      </c>
      <c r="E39" s="19">
        <f t="shared" si="2"/>
        <v>35.212579342105272</v>
      </c>
      <c r="F39" s="19">
        <f t="shared" si="3"/>
        <v>17.606289671052636</v>
      </c>
      <c r="G39" s="19">
        <f t="shared" si="4"/>
        <v>7.042515868421054</v>
      </c>
      <c r="H39" s="20">
        <f t="shared" si="5"/>
        <v>33.45195037500001</v>
      </c>
    </row>
    <row r="40" spans="1:8" x14ac:dyDescent="0.2">
      <c r="A40" s="8">
        <f t="shared" si="6"/>
        <v>33</v>
      </c>
      <c r="B40" s="18">
        <v>57135.1</v>
      </c>
      <c r="C40" s="18">
        <f t="shared" si="0"/>
        <v>69647.686900000001</v>
      </c>
      <c r="D40" s="18">
        <f t="shared" si="1"/>
        <v>5803.9739083333334</v>
      </c>
      <c r="E40" s="19">
        <f t="shared" si="2"/>
        <v>35.24680511133603</v>
      </c>
      <c r="F40" s="19">
        <f t="shared" si="3"/>
        <v>17.623402555668015</v>
      </c>
      <c r="G40" s="19">
        <f t="shared" si="4"/>
        <v>7.0493610222672061</v>
      </c>
      <c r="H40" s="20">
        <f t="shared" si="5"/>
        <v>33.484464855769232</v>
      </c>
    </row>
    <row r="41" spans="1:8" x14ac:dyDescent="0.2">
      <c r="A41" s="8">
        <f t="shared" si="6"/>
        <v>34</v>
      </c>
      <c r="B41" s="18">
        <v>57186.51</v>
      </c>
      <c r="C41" s="18">
        <f t="shared" si="0"/>
        <v>69710.355690000011</v>
      </c>
      <c r="D41" s="18">
        <f t="shared" si="1"/>
        <v>5809.1963075000012</v>
      </c>
      <c r="E41" s="19">
        <f t="shared" si="2"/>
        <v>35.278520086032394</v>
      </c>
      <c r="F41" s="19">
        <f t="shared" si="3"/>
        <v>17.639260043016197</v>
      </c>
      <c r="G41" s="19">
        <f t="shared" si="4"/>
        <v>7.0557040172064784</v>
      </c>
      <c r="H41" s="20">
        <f t="shared" si="5"/>
        <v>33.514594081730777</v>
      </c>
    </row>
    <row r="42" spans="1:8" x14ac:dyDescent="0.2">
      <c r="A42" s="21">
        <f t="shared" si="6"/>
        <v>35</v>
      </c>
      <c r="B42" s="22">
        <v>57234.07</v>
      </c>
      <c r="C42" s="22">
        <f t="shared" si="0"/>
        <v>69768.331330000001</v>
      </c>
      <c r="D42" s="22">
        <f t="shared" si="1"/>
        <v>5814.0276108333337</v>
      </c>
      <c r="E42" s="23">
        <f t="shared" si="2"/>
        <v>35.307859984817817</v>
      </c>
      <c r="F42" s="23">
        <f t="shared" si="3"/>
        <v>17.653929992408909</v>
      </c>
      <c r="G42" s="23">
        <f t="shared" si="4"/>
        <v>7.0615719969635631</v>
      </c>
      <c r="H42" s="24">
        <f t="shared" si="5"/>
        <v>33.542466985576922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40</v>
      </c>
      <c r="B1" s="1" t="s">
        <v>57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36802.86</v>
      </c>
      <c r="C7" s="18">
        <f t="shared" ref="C7:C42" si="0">B7*$D$3</f>
        <v>44862.68634</v>
      </c>
      <c r="D7" s="18">
        <f t="shared" ref="D7:D42" si="1">B7/12*$D$3</f>
        <v>3738.5571950000003</v>
      </c>
      <c r="E7" s="19">
        <f t="shared" ref="E7:E42" si="2">C7/1976</f>
        <v>22.703788633603239</v>
      </c>
      <c r="F7" s="19">
        <f>E7/2</f>
        <v>11.351894316801619</v>
      </c>
      <c r="G7" s="19">
        <f>E7/5</f>
        <v>4.5407577267206474</v>
      </c>
      <c r="H7" s="20">
        <f>C7/2080</f>
        <v>21.568599201923078</v>
      </c>
    </row>
    <row r="8" spans="1:8" x14ac:dyDescent="0.2">
      <c r="A8" s="8">
        <f>A7+1</f>
        <v>1</v>
      </c>
      <c r="B8" s="18">
        <v>37351.550000000003</v>
      </c>
      <c r="C8" s="18">
        <f t="shared" si="0"/>
        <v>45531.539450000004</v>
      </c>
      <c r="D8" s="18">
        <f t="shared" si="1"/>
        <v>3794.2949541666676</v>
      </c>
      <c r="E8" s="19">
        <f t="shared" si="2"/>
        <v>23.042277049595143</v>
      </c>
      <c r="F8" s="19">
        <f t="shared" ref="F8:F42" si="3">E8/2</f>
        <v>11.521138524797571</v>
      </c>
      <c r="G8" s="19">
        <f t="shared" ref="G8:G42" si="4">E8/5</f>
        <v>4.6084554099190287</v>
      </c>
      <c r="H8" s="20">
        <f t="shared" ref="H8:H42" si="5">C8/2080</f>
        <v>21.890163197115385</v>
      </c>
    </row>
    <row r="9" spans="1:8" x14ac:dyDescent="0.2">
      <c r="A9" s="8">
        <f t="shared" ref="A9:A42" si="6">A8+1</f>
        <v>2</v>
      </c>
      <c r="B9" s="18">
        <v>38058.43</v>
      </c>
      <c r="C9" s="18">
        <f t="shared" si="0"/>
        <v>46393.226170000002</v>
      </c>
      <c r="D9" s="18">
        <f t="shared" si="1"/>
        <v>3866.1021808333335</v>
      </c>
      <c r="E9" s="19">
        <f t="shared" si="2"/>
        <v>23.478353324898787</v>
      </c>
      <c r="F9" s="19">
        <f t="shared" si="3"/>
        <v>11.739176662449394</v>
      </c>
      <c r="G9" s="19">
        <f t="shared" si="4"/>
        <v>4.6956706649797573</v>
      </c>
      <c r="H9" s="20">
        <f t="shared" si="5"/>
        <v>22.304435658653848</v>
      </c>
    </row>
    <row r="10" spans="1:8" x14ac:dyDescent="0.2">
      <c r="A10" s="8">
        <f t="shared" si="6"/>
        <v>3</v>
      </c>
      <c r="B10" s="18">
        <v>38918.42</v>
      </c>
      <c r="C10" s="18">
        <f t="shared" si="0"/>
        <v>47441.553980000004</v>
      </c>
      <c r="D10" s="18">
        <f t="shared" si="1"/>
        <v>3953.4628316666667</v>
      </c>
      <c r="E10" s="19">
        <f t="shared" si="2"/>
        <v>24.00888359311741</v>
      </c>
      <c r="F10" s="19">
        <f t="shared" si="3"/>
        <v>12.004441796558705</v>
      </c>
      <c r="G10" s="19">
        <f t="shared" si="4"/>
        <v>4.8017767186234819</v>
      </c>
      <c r="H10" s="20">
        <f t="shared" si="5"/>
        <v>22.808439413461542</v>
      </c>
    </row>
    <row r="11" spans="1:8" x14ac:dyDescent="0.2">
      <c r="A11" s="8">
        <f t="shared" si="6"/>
        <v>4</v>
      </c>
      <c r="B11" s="18">
        <v>39481.22</v>
      </c>
      <c r="C11" s="18">
        <f t="shared" si="0"/>
        <v>48127.607180000006</v>
      </c>
      <c r="D11" s="18">
        <f t="shared" si="1"/>
        <v>4010.6339316666672</v>
      </c>
      <c r="E11" s="19">
        <f t="shared" si="2"/>
        <v>24.356076508097168</v>
      </c>
      <c r="F11" s="19">
        <f t="shared" si="3"/>
        <v>12.178038254048584</v>
      </c>
      <c r="G11" s="19">
        <f t="shared" si="4"/>
        <v>4.8712153016194337</v>
      </c>
      <c r="H11" s="20">
        <f t="shared" si="5"/>
        <v>23.13827268269231</v>
      </c>
    </row>
    <row r="12" spans="1:8" x14ac:dyDescent="0.2">
      <c r="A12" s="8">
        <f t="shared" si="6"/>
        <v>5</v>
      </c>
      <c r="B12" s="18">
        <v>40479.620000000003</v>
      </c>
      <c r="C12" s="18">
        <f t="shared" si="0"/>
        <v>49344.656780000005</v>
      </c>
      <c r="D12" s="18">
        <f t="shared" si="1"/>
        <v>4112.0547316666671</v>
      </c>
      <c r="E12" s="19">
        <f t="shared" si="2"/>
        <v>24.971992297570853</v>
      </c>
      <c r="F12" s="19">
        <f t="shared" si="3"/>
        <v>12.485996148785427</v>
      </c>
      <c r="G12" s="19">
        <f t="shared" si="4"/>
        <v>4.9943984595141711</v>
      </c>
      <c r="H12" s="20">
        <f t="shared" si="5"/>
        <v>23.72339268269231</v>
      </c>
    </row>
    <row r="13" spans="1:8" x14ac:dyDescent="0.2">
      <c r="A13" s="8">
        <f t="shared" si="6"/>
        <v>6</v>
      </c>
      <c r="B13" s="18">
        <v>40988.33</v>
      </c>
      <c r="C13" s="18">
        <f t="shared" si="0"/>
        <v>49964.774270000009</v>
      </c>
      <c r="D13" s="18">
        <f t="shared" si="1"/>
        <v>4163.7311891666668</v>
      </c>
      <c r="E13" s="19">
        <f t="shared" si="2"/>
        <v>25.285816938259114</v>
      </c>
      <c r="F13" s="19">
        <f t="shared" si="3"/>
        <v>12.642908469129557</v>
      </c>
      <c r="G13" s="19">
        <f t="shared" si="4"/>
        <v>5.0571633876518227</v>
      </c>
      <c r="H13" s="20">
        <f t="shared" si="5"/>
        <v>24.021526091346157</v>
      </c>
    </row>
    <row r="14" spans="1:8" x14ac:dyDescent="0.2">
      <c r="A14" s="8">
        <f t="shared" si="6"/>
        <v>7</v>
      </c>
      <c r="B14" s="18">
        <v>41933.32</v>
      </c>
      <c r="C14" s="18">
        <f t="shared" si="0"/>
        <v>51116.717080000002</v>
      </c>
      <c r="D14" s="18">
        <f t="shared" si="1"/>
        <v>4259.7264233333335</v>
      </c>
      <c r="E14" s="19">
        <f t="shared" si="2"/>
        <v>25.868783947368421</v>
      </c>
      <c r="F14" s="19">
        <f t="shared" si="3"/>
        <v>12.93439197368421</v>
      </c>
      <c r="G14" s="19">
        <f t="shared" si="4"/>
        <v>5.1737567894736838</v>
      </c>
      <c r="H14" s="20">
        <f t="shared" si="5"/>
        <v>24.575344749999999</v>
      </c>
    </row>
    <row r="15" spans="1:8" x14ac:dyDescent="0.2">
      <c r="A15" s="8">
        <f t="shared" si="6"/>
        <v>8</v>
      </c>
      <c r="B15" s="18">
        <v>42812.37</v>
      </c>
      <c r="C15" s="18">
        <f t="shared" si="0"/>
        <v>52188.279030000005</v>
      </c>
      <c r="D15" s="18">
        <f t="shared" si="1"/>
        <v>4349.0232525000001</v>
      </c>
      <c r="E15" s="19">
        <f t="shared" si="2"/>
        <v>26.411072383603241</v>
      </c>
      <c r="F15" s="19">
        <f t="shared" si="3"/>
        <v>13.20553619180162</v>
      </c>
      <c r="G15" s="19">
        <f t="shared" si="4"/>
        <v>5.2822144767206485</v>
      </c>
      <c r="H15" s="20">
        <f t="shared" si="5"/>
        <v>25.090518764423081</v>
      </c>
    </row>
    <row r="16" spans="1:8" x14ac:dyDescent="0.2">
      <c r="A16" s="8">
        <f t="shared" si="6"/>
        <v>9</v>
      </c>
      <c r="B16" s="18">
        <v>43283.31</v>
      </c>
      <c r="C16" s="18">
        <f t="shared" si="0"/>
        <v>52762.354890000002</v>
      </c>
      <c r="D16" s="18">
        <f t="shared" si="1"/>
        <v>4396.8629074999999</v>
      </c>
      <c r="E16" s="19">
        <f t="shared" si="2"/>
        <v>26.701596604251012</v>
      </c>
      <c r="F16" s="19">
        <f t="shared" si="3"/>
        <v>13.350798302125506</v>
      </c>
      <c r="G16" s="19">
        <f t="shared" si="4"/>
        <v>5.3403193208502024</v>
      </c>
      <c r="H16" s="20">
        <f t="shared" si="5"/>
        <v>25.366516774038463</v>
      </c>
    </row>
    <row r="17" spans="1:8" x14ac:dyDescent="0.2">
      <c r="A17" s="8">
        <f t="shared" si="6"/>
        <v>10</v>
      </c>
      <c r="B17" s="18">
        <v>44544.06</v>
      </c>
      <c r="C17" s="18">
        <f t="shared" si="0"/>
        <v>54299.209139999999</v>
      </c>
      <c r="D17" s="18">
        <f t="shared" si="1"/>
        <v>4524.9340949999996</v>
      </c>
      <c r="E17" s="19">
        <f t="shared" si="2"/>
        <v>27.479356852226719</v>
      </c>
      <c r="F17" s="19">
        <f t="shared" si="3"/>
        <v>13.739678426113359</v>
      </c>
      <c r="G17" s="19">
        <f t="shared" si="4"/>
        <v>5.4958713704453439</v>
      </c>
      <c r="H17" s="20">
        <f t="shared" si="5"/>
        <v>26.105389009615383</v>
      </c>
    </row>
    <row r="18" spans="1:8" x14ac:dyDescent="0.2">
      <c r="A18" s="8">
        <f t="shared" si="6"/>
        <v>11</v>
      </c>
      <c r="B18" s="18">
        <v>44932.4</v>
      </c>
      <c r="C18" s="18">
        <f t="shared" si="0"/>
        <v>54772.595600000008</v>
      </c>
      <c r="D18" s="18">
        <f t="shared" si="1"/>
        <v>4564.382966666667</v>
      </c>
      <c r="E18" s="19">
        <f t="shared" si="2"/>
        <v>27.718924898785428</v>
      </c>
      <c r="F18" s="19">
        <f t="shared" si="3"/>
        <v>13.859462449392714</v>
      </c>
      <c r="G18" s="19">
        <f t="shared" si="4"/>
        <v>5.5437849797570857</v>
      </c>
      <c r="H18" s="20">
        <f t="shared" si="5"/>
        <v>26.332978653846158</v>
      </c>
    </row>
    <row r="19" spans="1:8" x14ac:dyDescent="0.2">
      <c r="A19" s="8">
        <f t="shared" si="6"/>
        <v>12</v>
      </c>
      <c r="B19" s="18">
        <v>46181.09</v>
      </c>
      <c r="C19" s="18">
        <f t="shared" si="0"/>
        <v>56294.74871</v>
      </c>
      <c r="D19" s="18">
        <f t="shared" si="1"/>
        <v>4691.229059166666</v>
      </c>
      <c r="E19" s="19">
        <f t="shared" si="2"/>
        <v>28.489245298582997</v>
      </c>
      <c r="F19" s="19">
        <f t="shared" si="3"/>
        <v>14.244622649291498</v>
      </c>
      <c r="G19" s="19">
        <f t="shared" si="4"/>
        <v>5.6978490597165994</v>
      </c>
      <c r="H19" s="20">
        <f t="shared" si="5"/>
        <v>27.064783033653846</v>
      </c>
    </row>
    <row r="20" spans="1:8" x14ac:dyDescent="0.2">
      <c r="A20" s="8">
        <f t="shared" si="6"/>
        <v>13</v>
      </c>
      <c r="B20" s="18">
        <v>46524.89</v>
      </c>
      <c r="C20" s="18">
        <f t="shared" si="0"/>
        <v>56713.840910000006</v>
      </c>
      <c r="D20" s="18">
        <f t="shared" si="1"/>
        <v>4726.1534091666672</v>
      </c>
      <c r="E20" s="19">
        <f t="shared" si="2"/>
        <v>28.701336492914983</v>
      </c>
      <c r="F20" s="19">
        <f t="shared" si="3"/>
        <v>14.350668246457492</v>
      </c>
      <c r="G20" s="19">
        <f t="shared" si="4"/>
        <v>5.7402672985829968</v>
      </c>
      <c r="H20" s="20">
        <f t="shared" si="5"/>
        <v>27.266269668269235</v>
      </c>
    </row>
    <row r="21" spans="1:8" x14ac:dyDescent="0.2">
      <c r="A21" s="8">
        <f t="shared" si="6"/>
        <v>14</v>
      </c>
      <c r="B21" s="18">
        <v>47730.86</v>
      </c>
      <c r="C21" s="18">
        <f t="shared" si="0"/>
        <v>58183.918340000004</v>
      </c>
      <c r="D21" s="18">
        <f t="shared" si="1"/>
        <v>4848.659861666667</v>
      </c>
      <c r="E21" s="19">
        <f t="shared" si="2"/>
        <v>29.445302803643727</v>
      </c>
      <c r="F21" s="19">
        <f t="shared" si="3"/>
        <v>14.722651401821864</v>
      </c>
      <c r="G21" s="19">
        <f t="shared" si="4"/>
        <v>5.8890605607287458</v>
      </c>
      <c r="H21" s="20">
        <f t="shared" si="5"/>
        <v>27.97303766346154</v>
      </c>
    </row>
    <row r="22" spans="1:8" x14ac:dyDescent="0.2">
      <c r="A22" s="8">
        <f t="shared" si="6"/>
        <v>15</v>
      </c>
      <c r="B22" s="18">
        <v>48033.82</v>
      </c>
      <c r="C22" s="18">
        <f t="shared" si="0"/>
        <v>58553.226580000002</v>
      </c>
      <c r="D22" s="18">
        <f t="shared" si="1"/>
        <v>4879.4355483333338</v>
      </c>
      <c r="E22" s="19">
        <f t="shared" si="2"/>
        <v>29.63219968623482</v>
      </c>
      <c r="F22" s="19">
        <f t="shared" si="3"/>
        <v>14.81609984311741</v>
      </c>
      <c r="G22" s="19">
        <f t="shared" si="4"/>
        <v>5.9264399372469638</v>
      </c>
      <c r="H22" s="20">
        <f t="shared" si="5"/>
        <v>28.150589701923078</v>
      </c>
    </row>
    <row r="23" spans="1:8" x14ac:dyDescent="0.2">
      <c r="A23" s="8">
        <f t="shared" si="6"/>
        <v>16</v>
      </c>
      <c r="B23" s="18">
        <v>49235.45</v>
      </c>
      <c r="C23" s="18">
        <f t="shared" si="0"/>
        <v>60018.013550000003</v>
      </c>
      <c r="D23" s="18">
        <f t="shared" si="1"/>
        <v>5001.5011291666669</v>
      </c>
      <c r="E23" s="19">
        <f t="shared" si="2"/>
        <v>30.373488638663968</v>
      </c>
      <c r="F23" s="19">
        <f t="shared" si="3"/>
        <v>15.186744319331984</v>
      </c>
      <c r="G23" s="19">
        <f t="shared" si="4"/>
        <v>6.0746977277327936</v>
      </c>
      <c r="H23" s="20">
        <f t="shared" si="5"/>
        <v>28.854814206730772</v>
      </c>
    </row>
    <row r="24" spans="1:8" x14ac:dyDescent="0.2">
      <c r="A24" s="8">
        <f t="shared" si="6"/>
        <v>17</v>
      </c>
      <c r="B24" s="18">
        <v>49534.239999999998</v>
      </c>
      <c r="C24" s="18">
        <f t="shared" si="0"/>
        <v>60382.238560000005</v>
      </c>
      <c r="D24" s="18">
        <f t="shared" si="1"/>
        <v>5031.8532133333338</v>
      </c>
      <c r="E24" s="19">
        <f t="shared" si="2"/>
        <v>30.557813036437249</v>
      </c>
      <c r="F24" s="19">
        <f t="shared" si="3"/>
        <v>15.278906518218625</v>
      </c>
      <c r="G24" s="19">
        <f t="shared" si="4"/>
        <v>6.1115626072874498</v>
      </c>
      <c r="H24" s="20">
        <f t="shared" si="5"/>
        <v>29.029922384615386</v>
      </c>
    </row>
    <row r="25" spans="1:8" x14ac:dyDescent="0.2">
      <c r="A25" s="8">
        <f t="shared" si="6"/>
        <v>18</v>
      </c>
      <c r="B25" s="18">
        <v>50705.4</v>
      </c>
      <c r="C25" s="18">
        <f t="shared" si="0"/>
        <v>61809.882600000004</v>
      </c>
      <c r="D25" s="18">
        <f t="shared" si="1"/>
        <v>5150.8235500000001</v>
      </c>
      <c r="E25" s="19">
        <f t="shared" si="2"/>
        <v>31.280304959514172</v>
      </c>
      <c r="F25" s="19">
        <f t="shared" si="3"/>
        <v>15.640152479757086</v>
      </c>
      <c r="G25" s="19">
        <f t="shared" si="4"/>
        <v>6.2560609919028343</v>
      </c>
      <c r="H25" s="20">
        <f t="shared" si="5"/>
        <v>29.716289711538465</v>
      </c>
    </row>
    <row r="26" spans="1:8" x14ac:dyDescent="0.2">
      <c r="A26" s="8">
        <f t="shared" si="6"/>
        <v>19</v>
      </c>
      <c r="B26" s="18">
        <v>50967.54</v>
      </c>
      <c r="C26" s="18">
        <f t="shared" si="0"/>
        <v>62129.431260000005</v>
      </c>
      <c r="D26" s="18">
        <f t="shared" si="1"/>
        <v>5177.4526050000004</v>
      </c>
      <c r="E26" s="19">
        <f t="shared" si="2"/>
        <v>31.442019868421056</v>
      </c>
      <c r="F26" s="19">
        <f t="shared" si="3"/>
        <v>15.721009934210528</v>
      </c>
      <c r="G26" s="19">
        <f t="shared" si="4"/>
        <v>6.2884039736842112</v>
      </c>
      <c r="H26" s="20">
        <f t="shared" si="5"/>
        <v>29.869918875000003</v>
      </c>
    </row>
    <row r="27" spans="1:8" x14ac:dyDescent="0.2">
      <c r="A27" s="8">
        <f t="shared" si="6"/>
        <v>20</v>
      </c>
      <c r="B27" s="18">
        <v>52107.19</v>
      </c>
      <c r="C27" s="18">
        <f t="shared" si="0"/>
        <v>63518.664610000007</v>
      </c>
      <c r="D27" s="18">
        <f t="shared" si="1"/>
        <v>5293.2220508333339</v>
      </c>
      <c r="E27" s="19">
        <f t="shared" si="2"/>
        <v>32.145073183198384</v>
      </c>
      <c r="F27" s="19">
        <f t="shared" si="3"/>
        <v>16.072536591599192</v>
      </c>
      <c r="G27" s="19">
        <f t="shared" si="4"/>
        <v>6.4290146366396765</v>
      </c>
      <c r="H27" s="20">
        <f t="shared" si="5"/>
        <v>30.537819524038465</v>
      </c>
    </row>
    <row r="28" spans="1:8" x14ac:dyDescent="0.2">
      <c r="A28" s="8">
        <f t="shared" si="6"/>
        <v>21</v>
      </c>
      <c r="B28" s="18">
        <v>52325.37</v>
      </c>
      <c r="C28" s="18">
        <f t="shared" si="0"/>
        <v>63784.626030000007</v>
      </c>
      <c r="D28" s="18">
        <f t="shared" si="1"/>
        <v>5315.3855025000003</v>
      </c>
      <c r="E28" s="19">
        <f t="shared" si="2"/>
        <v>32.279669043522269</v>
      </c>
      <c r="F28" s="19">
        <f t="shared" si="3"/>
        <v>16.139834521761134</v>
      </c>
      <c r="G28" s="19">
        <f t="shared" si="4"/>
        <v>6.4559338087044535</v>
      </c>
      <c r="H28" s="20">
        <f t="shared" si="5"/>
        <v>30.665685591346158</v>
      </c>
    </row>
    <row r="29" spans="1:8" x14ac:dyDescent="0.2">
      <c r="A29" s="8">
        <f t="shared" si="6"/>
        <v>22</v>
      </c>
      <c r="B29" s="18">
        <v>53924.25</v>
      </c>
      <c r="C29" s="18">
        <f t="shared" si="0"/>
        <v>65733.66075000001</v>
      </c>
      <c r="D29" s="18">
        <f t="shared" si="1"/>
        <v>5477.8050625000005</v>
      </c>
      <c r="E29" s="19">
        <f t="shared" si="2"/>
        <v>33.266022646761137</v>
      </c>
      <c r="F29" s="19">
        <f t="shared" si="3"/>
        <v>16.633011323380568</v>
      </c>
      <c r="G29" s="19">
        <f t="shared" si="4"/>
        <v>6.6532045293522275</v>
      </c>
      <c r="H29" s="20">
        <f t="shared" si="5"/>
        <v>31.602721514423081</v>
      </c>
    </row>
    <row r="30" spans="1:8" x14ac:dyDescent="0.2">
      <c r="A30" s="8">
        <f t="shared" si="6"/>
        <v>23</v>
      </c>
      <c r="B30" s="18">
        <v>55749.29</v>
      </c>
      <c r="C30" s="18">
        <f t="shared" si="0"/>
        <v>67958.384510000004</v>
      </c>
      <c r="D30" s="18">
        <f t="shared" si="1"/>
        <v>5663.1987091666679</v>
      </c>
      <c r="E30" s="19">
        <f t="shared" si="2"/>
        <v>34.391894994939271</v>
      </c>
      <c r="F30" s="19">
        <f t="shared" si="3"/>
        <v>17.195947497469636</v>
      </c>
      <c r="G30" s="19">
        <f t="shared" si="4"/>
        <v>6.8783789989878539</v>
      </c>
      <c r="H30" s="20">
        <f t="shared" si="5"/>
        <v>32.672300245192311</v>
      </c>
    </row>
    <row r="31" spans="1:8" x14ac:dyDescent="0.2">
      <c r="A31" s="8">
        <f t="shared" si="6"/>
        <v>24</v>
      </c>
      <c r="B31" s="18">
        <v>57554.89</v>
      </c>
      <c r="C31" s="18">
        <f t="shared" si="0"/>
        <v>70159.410910000006</v>
      </c>
      <c r="D31" s="18">
        <f t="shared" si="1"/>
        <v>5846.6175758333338</v>
      </c>
      <c r="E31" s="19">
        <f t="shared" si="2"/>
        <v>35.505774752024294</v>
      </c>
      <c r="F31" s="19">
        <f t="shared" si="3"/>
        <v>17.752887376012147</v>
      </c>
      <c r="G31" s="19">
        <f t="shared" si="4"/>
        <v>7.101154950404859</v>
      </c>
      <c r="H31" s="20">
        <f t="shared" si="5"/>
        <v>33.730486014423079</v>
      </c>
    </row>
    <row r="32" spans="1:8" x14ac:dyDescent="0.2">
      <c r="A32" s="8">
        <f t="shared" si="6"/>
        <v>25</v>
      </c>
      <c r="B32" s="18">
        <v>57678.96</v>
      </c>
      <c r="C32" s="18">
        <f t="shared" si="0"/>
        <v>70310.65224000001</v>
      </c>
      <c r="D32" s="18">
        <f t="shared" si="1"/>
        <v>5859.22102</v>
      </c>
      <c r="E32" s="19">
        <f t="shared" si="2"/>
        <v>35.582313886639682</v>
      </c>
      <c r="F32" s="19">
        <f t="shared" si="3"/>
        <v>17.791156943319841</v>
      </c>
      <c r="G32" s="19">
        <f t="shared" si="4"/>
        <v>7.1164627773279365</v>
      </c>
      <c r="H32" s="20">
        <f t="shared" si="5"/>
        <v>33.803198192307697</v>
      </c>
    </row>
    <row r="33" spans="1:8" x14ac:dyDescent="0.2">
      <c r="A33" s="8">
        <f t="shared" si="6"/>
        <v>26</v>
      </c>
      <c r="B33" s="18">
        <v>57775.75</v>
      </c>
      <c r="C33" s="18">
        <f t="shared" si="0"/>
        <v>70428.639250000007</v>
      </c>
      <c r="D33" s="18">
        <f t="shared" si="1"/>
        <v>5869.053270833333</v>
      </c>
      <c r="E33" s="19">
        <f t="shared" si="2"/>
        <v>35.642023911943326</v>
      </c>
      <c r="F33" s="19">
        <f t="shared" si="3"/>
        <v>17.821011955971663</v>
      </c>
      <c r="G33" s="19">
        <f t="shared" si="4"/>
        <v>7.1284047823886656</v>
      </c>
      <c r="H33" s="20">
        <f t="shared" si="5"/>
        <v>33.859922716346155</v>
      </c>
    </row>
    <row r="34" spans="1:8" x14ac:dyDescent="0.2">
      <c r="A34" s="8">
        <f t="shared" si="6"/>
        <v>27</v>
      </c>
      <c r="B34" s="18">
        <v>57885.13</v>
      </c>
      <c r="C34" s="18">
        <f t="shared" si="0"/>
        <v>70561.973469999997</v>
      </c>
      <c r="D34" s="18">
        <f t="shared" si="1"/>
        <v>5880.1644558333328</v>
      </c>
      <c r="E34" s="19">
        <f t="shared" si="2"/>
        <v>35.709500743927123</v>
      </c>
      <c r="F34" s="19">
        <f t="shared" si="3"/>
        <v>17.854750371963561</v>
      </c>
      <c r="G34" s="19">
        <f t="shared" si="4"/>
        <v>7.1419001487854246</v>
      </c>
      <c r="H34" s="20">
        <f t="shared" si="5"/>
        <v>33.924025706730767</v>
      </c>
    </row>
    <row r="35" spans="1:8" x14ac:dyDescent="0.2">
      <c r="A35" s="8">
        <f t="shared" si="6"/>
        <v>28</v>
      </c>
      <c r="B35" s="18">
        <v>57968.24</v>
      </c>
      <c r="C35" s="18">
        <f t="shared" si="0"/>
        <v>70663.28456</v>
      </c>
      <c r="D35" s="18">
        <f t="shared" si="1"/>
        <v>5888.607046666667</v>
      </c>
      <c r="E35" s="19">
        <f t="shared" si="2"/>
        <v>35.76077153846154</v>
      </c>
      <c r="F35" s="19">
        <f t="shared" si="3"/>
        <v>17.88038576923077</v>
      </c>
      <c r="G35" s="19">
        <f t="shared" si="4"/>
        <v>7.1521543076923084</v>
      </c>
      <c r="H35" s="20">
        <f t="shared" si="5"/>
        <v>33.972732961538462</v>
      </c>
    </row>
    <row r="36" spans="1:8" x14ac:dyDescent="0.2">
      <c r="A36" s="8">
        <f t="shared" si="6"/>
        <v>29</v>
      </c>
      <c r="B36" s="18">
        <v>58045.19</v>
      </c>
      <c r="C36" s="18">
        <f t="shared" si="0"/>
        <v>70757.086610000013</v>
      </c>
      <c r="D36" s="18">
        <f t="shared" si="1"/>
        <v>5896.4238841666674</v>
      </c>
      <c r="E36" s="19">
        <f t="shared" si="2"/>
        <v>35.80824221153847</v>
      </c>
      <c r="F36" s="19">
        <f t="shared" si="3"/>
        <v>17.904121105769235</v>
      </c>
      <c r="G36" s="19">
        <f t="shared" si="4"/>
        <v>7.161648442307694</v>
      </c>
      <c r="H36" s="20">
        <f t="shared" si="5"/>
        <v>34.017830100961547</v>
      </c>
    </row>
    <row r="37" spans="1:8" x14ac:dyDescent="0.2">
      <c r="A37" s="8">
        <f t="shared" si="6"/>
        <v>30</v>
      </c>
      <c r="B37" s="18">
        <v>58116.53</v>
      </c>
      <c r="C37" s="18">
        <f t="shared" si="0"/>
        <v>70844.050069999998</v>
      </c>
      <c r="D37" s="18">
        <f t="shared" si="1"/>
        <v>5903.6708391666671</v>
      </c>
      <c r="E37" s="19">
        <f t="shared" si="2"/>
        <v>35.852252059716598</v>
      </c>
      <c r="F37" s="19">
        <f t="shared" si="3"/>
        <v>17.926126029858299</v>
      </c>
      <c r="G37" s="19">
        <f t="shared" si="4"/>
        <v>7.1704504119433192</v>
      </c>
      <c r="H37" s="20">
        <f t="shared" si="5"/>
        <v>34.059639456730771</v>
      </c>
    </row>
    <row r="38" spans="1:8" x14ac:dyDescent="0.2">
      <c r="A38" s="8">
        <f t="shared" si="6"/>
        <v>31</v>
      </c>
      <c r="B38" s="18">
        <v>58182.559999999998</v>
      </c>
      <c r="C38" s="18">
        <f t="shared" si="0"/>
        <v>70924.540640000007</v>
      </c>
      <c r="D38" s="18">
        <f t="shared" si="1"/>
        <v>5910.3783866666663</v>
      </c>
      <c r="E38" s="19">
        <f t="shared" si="2"/>
        <v>35.892986153846159</v>
      </c>
      <c r="F38" s="19">
        <f t="shared" si="3"/>
        <v>17.94649307692308</v>
      </c>
      <c r="G38" s="19">
        <f t="shared" si="4"/>
        <v>7.1785972307692321</v>
      </c>
      <c r="H38" s="20">
        <f t="shared" si="5"/>
        <v>34.098336846153849</v>
      </c>
    </row>
    <row r="39" spans="1:8" x14ac:dyDescent="0.2">
      <c r="A39" s="8">
        <f t="shared" si="6"/>
        <v>32</v>
      </c>
      <c r="B39" s="18">
        <v>58243.72</v>
      </c>
      <c r="C39" s="18">
        <f t="shared" si="0"/>
        <v>70999.094680000009</v>
      </c>
      <c r="D39" s="18">
        <f t="shared" si="1"/>
        <v>5916.5912233333338</v>
      </c>
      <c r="E39" s="19">
        <f t="shared" si="2"/>
        <v>35.930715931174092</v>
      </c>
      <c r="F39" s="19">
        <f t="shared" si="3"/>
        <v>17.965357965587046</v>
      </c>
      <c r="G39" s="19">
        <f t="shared" si="4"/>
        <v>7.1861431862348182</v>
      </c>
      <c r="H39" s="20">
        <f t="shared" si="5"/>
        <v>34.134180134615391</v>
      </c>
    </row>
    <row r="40" spans="1:8" x14ac:dyDescent="0.2">
      <c r="A40" s="8">
        <f t="shared" si="6"/>
        <v>33</v>
      </c>
      <c r="B40" s="18">
        <v>58300.33</v>
      </c>
      <c r="C40" s="18">
        <f t="shared" si="0"/>
        <v>71068.102270000003</v>
      </c>
      <c r="D40" s="18">
        <f t="shared" si="1"/>
        <v>5922.3418558333333</v>
      </c>
      <c r="E40" s="19">
        <f t="shared" si="2"/>
        <v>35.965638800607287</v>
      </c>
      <c r="F40" s="19">
        <f t="shared" si="3"/>
        <v>17.982819400303644</v>
      </c>
      <c r="G40" s="19">
        <f t="shared" si="4"/>
        <v>7.1931277601214578</v>
      </c>
      <c r="H40" s="20">
        <f t="shared" si="5"/>
        <v>34.167356860576923</v>
      </c>
    </row>
    <row r="41" spans="1:8" x14ac:dyDescent="0.2">
      <c r="A41" s="8">
        <f t="shared" si="6"/>
        <v>34</v>
      </c>
      <c r="B41" s="18">
        <v>58352.78</v>
      </c>
      <c r="C41" s="18">
        <f t="shared" si="0"/>
        <v>71132.038820000002</v>
      </c>
      <c r="D41" s="18">
        <f t="shared" si="1"/>
        <v>5927.6699016666671</v>
      </c>
      <c r="E41" s="19">
        <f t="shared" si="2"/>
        <v>35.99799535425101</v>
      </c>
      <c r="F41" s="19">
        <f t="shared" si="3"/>
        <v>17.998997677125505</v>
      </c>
      <c r="G41" s="19">
        <f t="shared" si="4"/>
        <v>7.1995990708502022</v>
      </c>
      <c r="H41" s="20">
        <f t="shared" si="5"/>
        <v>34.198095586538464</v>
      </c>
    </row>
    <row r="42" spans="1:8" x14ac:dyDescent="0.2">
      <c r="A42" s="21">
        <f t="shared" si="6"/>
        <v>35</v>
      </c>
      <c r="B42" s="22">
        <v>58401.31</v>
      </c>
      <c r="C42" s="22">
        <f t="shared" si="0"/>
        <v>71191.196890000007</v>
      </c>
      <c r="D42" s="22">
        <f t="shared" si="1"/>
        <v>5932.5997408333333</v>
      </c>
      <c r="E42" s="23">
        <f t="shared" si="2"/>
        <v>36.027933648785428</v>
      </c>
      <c r="F42" s="23">
        <f t="shared" si="3"/>
        <v>18.013966824392714</v>
      </c>
      <c r="G42" s="23">
        <f t="shared" si="4"/>
        <v>7.2055867297570853</v>
      </c>
      <c r="H42" s="24">
        <f t="shared" si="5"/>
        <v>34.22653696634616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16</v>
      </c>
      <c r="B1" s="1" t="s">
        <v>59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28017.43</v>
      </c>
      <c r="C7" s="18">
        <f t="shared" ref="C7:C42" si="0">B7*$D$3</f>
        <v>34153.247170000002</v>
      </c>
      <c r="D7" s="18">
        <f t="shared" ref="D7:D42" si="1">B7/12*$D$3</f>
        <v>2846.1039308333334</v>
      </c>
      <c r="E7" s="19">
        <f t="shared" ref="E7:E42" si="2">C7/1976</f>
        <v>17.284031968623484</v>
      </c>
      <c r="F7" s="19">
        <f>E7/2</f>
        <v>8.6420159843117421</v>
      </c>
      <c r="G7" s="19">
        <f>E7/5</f>
        <v>3.4568063937246967</v>
      </c>
      <c r="H7" s="20">
        <f>C7/2080</f>
        <v>16.419830370192308</v>
      </c>
    </row>
    <row r="8" spans="1:8" x14ac:dyDescent="0.2">
      <c r="A8" s="8">
        <f>A7+1</f>
        <v>1</v>
      </c>
      <c r="B8" s="18">
        <v>28899.68</v>
      </c>
      <c r="C8" s="18">
        <f t="shared" si="0"/>
        <v>35228.709920000001</v>
      </c>
      <c r="D8" s="18">
        <f t="shared" si="1"/>
        <v>2935.7258266666672</v>
      </c>
      <c r="E8" s="19">
        <f t="shared" si="2"/>
        <v>17.828294493927125</v>
      </c>
      <c r="F8" s="19">
        <f t="shared" ref="F8:F42" si="3">E8/2</f>
        <v>8.9141472469635623</v>
      </c>
      <c r="G8" s="19">
        <f t="shared" ref="G8:G42" si="4">E8/5</f>
        <v>3.5656588987854247</v>
      </c>
      <c r="H8" s="20">
        <f t="shared" ref="H8:H42" si="5">C8/2080</f>
        <v>16.936879769230771</v>
      </c>
    </row>
    <row r="9" spans="1:8" x14ac:dyDescent="0.2">
      <c r="A9" s="8">
        <f t="shared" ref="A9:A42" si="6">A8+1</f>
        <v>2</v>
      </c>
      <c r="B9" s="18">
        <v>29736.12</v>
      </c>
      <c r="C9" s="18">
        <f t="shared" si="0"/>
        <v>36248.330280000002</v>
      </c>
      <c r="D9" s="18">
        <f t="shared" si="1"/>
        <v>3020.6941899999997</v>
      </c>
      <c r="E9" s="19">
        <f t="shared" si="2"/>
        <v>18.344296700404858</v>
      </c>
      <c r="F9" s="19">
        <f t="shared" si="3"/>
        <v>9.1721483502024288</v>
      </c>
      <c r="G9" s="19">
        <f t="shared" si="4"/>
        <v>3.6688593400809717</v>
      </c>
      <c r="H9" s="20">
        <f t="shared" si="5"/>
        <v>17.427081865384615</v>
      </c>
    </row>
    <row r="10" spans="1:8" x14ac:dyDescent="0.2">
      <c r="A10" s="8">
        <f t="shared" si="6"/>
        <v>3</v>
      </c>
      <c r="B10" s="18">
        <v>30410.18</v>
      </c>
      <c r="C10" s="18">
        <f t="shared" si="0"/>
        <v>37070.009420000002</v>
      </c>
      <c r="D10" s="18">
        <f t="shared" si="1"/>
        <v>3089.1674516666671</v>
      </c>
      <c r="E10" s="19">
        <f t="shared" si="2"/>
        <v>18.760126224696357</v>
      </c>
      <c r="F10" s="19">
        <f t="shared" si="3"/>
        <v>9.3800631123481786</v>
      </c>
      <c r="G10" s="19">
        <f t="shared" si="4"/>
        <v>3.7520252449392713</v>
      </c>
      <c r="H10" s="20">
        <f t="shared" si="5"/>
        <v>17.822119913461538</v>
      </c>
    </row>
    <row r="11" spans="1:8" x14ac:dyDescent="0.2">
      <c r="A11" s="8">
        <f t="shared" si="6"/>
        <v>4</v>
      </c>
      <c r="B11" s="18">
        <v>31484.720000000001</v>
      </c>
      <c r="C11" s="18">
        <f t="shared" si="0"/>
        <v>38379.873680000004</v>
      </c>
      <c r="D11" s="18">
        <f t="shared" si="1"/>
        <v>3198.322806666667</v>
      </c>
      <c r="E11" s="19">
        <f t="shared" si="2"/>
        <v>19.423012995951421</v>
      </c>
      <c r="F11" s="19">
        <f t="shared" si="3"/>
        <v>9.7115064979757104</v>
      </c>
      <c r="G11" s="19">
        <f t="shared" si="4"/>
        <v>3.8846025991902842</v>
      </c>
      <c r="H11" s="20">
        <f t="shared" si="5"/>
        <v>18.451862346153849</v>
      </c>
    </row>
    <row r="12" spans="1:8" x14ac:dyDescent="0.2">
      <c r="A12" s="8">
        <f t="shared" si="6"/>
        <v>5</v>
      </c>
      <c r="B12" s="18">
        <v>31497.98</v>
      </c>
      <c r="C12" s="18">
        <f t="shared" si="0"/>
        <v>38396.037620000003</v>
      </c>
      <c r="D12" s="18">
        <f t="shared" si="1"/>
        <v>3199.6698016666664</v>
      </c>
      <c r="E12" s="19">
        <f t="shared" si="2"/>
        <v>19.431193127530367</v>
      </c>
      <c r="F12" s="19">
        <f t="shared" si="3"/>
        <v>9.7155965637651835</v>
      </c>
      <c r="G12" s="19">
        <f t="shared" si="4"/>
        <v>3.8862386255060732</v>
      </c>
      <c r="H12" s="20">
        <f t="shared" si="5"/>
        <v>18.459633471153847</v>
      </c>
    </row>
    <row r="13" spans="1:8" x14ac:dyDescent="0.2">
      <c r="A13" s="8">
        <f t="shared" si="6"/>
        <v>6</v>
      </c>
      <c r="B13" s="18">
        <v>32918.76</v>
      </c>
      <c r="C13" s="18">
        <f t="shared" si="0"/>
        <v>40127.968440000004</v>
      </c>
      <c r="D13" s="18">
        <f t="shared" si="1"/>
        <v>3343.99737</v>
      </c>
      <c r="E13" s="19">
        <f t="shared" si="2"/>
        <v>20.30767633603239</v>
      </c>
      <c r="F13" s="19">
        <f t="shared" si="3"/>
        <v>10.153838168016195</v>
      </c>
      <c r="G13" s="19">
        <f t="shared" si="4"/>
        <v>4.0615352672064784</v>
      </c>
      <c r="H13" s="20">
        <f t="shared" si="5"/>
        <v>19.29229251923077</v>
      </c>
    </row>
    <row r="14" spans="1:8" x14ac:dyDescent="0.2">
      <c r="A14" s="8">
        <f t="shared" si="6"/>
        <v>7</v>
      </c>
      <c r="B14" s="18">
        <v>32918.76</v>
      </c>
      <c r="C14" s="18">
        <f t="shared" si="0"/>
        <v>40127.968440000004</v>
      </c>
      <c r="D14" s="18">
        <f t="shared" si="1"/>
        <v>3343.99737</v>
      </c>
      <c r="E14" s="19">
        <f t="shared" si="2"/>
        <v>20.30767633603239</v>
      </c>
      <c r="F14" s="19">
        <f t="shared" si="3"/>
        <v>10.153838168016195</v>
      </c>
      <c r="G14" s="19">
        <f t="shared" si="4"/>
        <v>4.0615352672064784</v>
      </c>
      <c r="H14" s="20">
        <f t="shared" si="5"/>
        <v>19.29229251923077</v>
      </c>
    </row>
    <row r="15" spans="1:8" x14ac:dyDescent="0.2">
      <c r="A15" s="8">
        <f t="shared" si="6"/>
        <v>8</v>
      </c>
      <c r="B15" s="18">
        <v>33927.54</v>
      </c>
      <c r="C15" s="18">
        <f t="shared" si="0"/>
        <v>41357.671260000003</v>
      </c>
      <c r="D15" s="18">
        <f t="shared" si="1"/>
        <v>3446.4726050000004</v>
      </c>
      <c r="E15" s="19">
        <f t="shared" si="2"/>
        <v>20.92999557692308</v>
      </c>
      <c r="F15" s="19">
        <f t="shared" si="3"/>
        <v>10.46499778846154</v>
      </c>
      <c r="G15" s="19">
        <f t="shared" si="4"/>
        <v>4.1859991153846163</v>
      </c>
      <c r="H15" s="20">
        <f t="shared" si="5"/>
        <v>19.883495798076925</v>
      </c>
    </row>
    <row r="16" spans="1:8" x14ac:dyDescent="0.2">
      <c r="A16" s="8">
        <f t="shared" si="6"/>
        <v>9</v>
      </c>
      <c r="B16" s="18">
        <v>33960.54</v>
      </c>
      <c r="C16" s="18">
        <f t="shared" si="0"/>
        <v>41397.898260000002</v>
      </c>
      <c r="D16" s="18">
        <f t="shared" si="1"/>
        <v>3449.8248550000003</v>
      </c>
      <c r="E16" s="19">
        <f t="shared" si="2"/>
        <v>20.950353370445345</v>
      </c>
      <c r="F16" s="19">
        <f t="shared" si="3"/>
        <v>10.475176685222673</v>
      </c>
      <c r="G16" s="19">
        <f t="shared" si="4"/>
        <v>4.1900706740890694</v>
      </c>
      <c r="H16" s="20">
        <f t="shared" si="5"/>
        <v>19.902835701923077</v>
      </c>
    </row>
    <row r="17" spans="1:8" x14ac:dyDescent="0.2">
      <c r="A17" s="8">
        <f t="shared" si="6"/>
        <v>10</v>
      </c>
      <c r="B17" s="18">
        <v>35492.080000000002</v>
      </c>
      <c r="C17" s="18">
        <f t="shared" si="0"/>
        <v>43264.845520000003</v>
      </c>
      <c r="D17" s="18">
        <f t="shared" si="1"/>
        <v>3605.4037933333339</v>
      </c>
      <c r="E17" s="19">
        <f t="shared" si="2"/>
        <v>21.895164736842105</v>
      </c>
      <c r="F17" s="19">
        <f t="shared" si="3"/>
        <v>10.947582368421052</v>
      </c>
      <c r="G17" s="19">
        <f t="shared" si="4"/>
        <v>4.3790329473684206</v>
      </c>
      <c r="H17" s="20">
        <f t="shared" si="5"/>
        <v>20.800406500000001</v>
      </c>
    </row>
    <row r="18" spans="1:8" x14ac:dyDescent="0.2">
      <c r="A18" s="8">
        <f t="shared" si="6"/>
        <v>11</v>
      </c>
      <c r="B18" s="18">
        <v>35503.589999999997</v>
      </c>
      <c r="C18" s="18">
        <f t="shared" si="0"/>
        <v>43278.876210000002</v>
      </c>
      <c r="D18" s="18">
        <f t="shared" si="1"/>
        <v>3606.5730174999999</v>
      </c>
      <c r="E18" s="19">
        <f t="shared" si="2"/>
        <v>21.902265288461539</v>
      </c>
      <c r="F18" s="19">
        <f t="shared" si="3"/>
        <v>10.951132644230769</v>
      </c>
      <c r="G18" s="19">
        <f t="shared" si="4"/>
        <v>4.380453057692308</v>
      </c>
      <c r="H18" s="20">
        <f t="shared" si="5"/>
        <v>20.807152024038462</v>
      </c>
    </row>
    <row r="19" spans="1:8" x14ac:dyDescent="0.2">
      <c r="A19" s="8">
        <f t="shared" si="6"/>
        <v>12</v>
      </c>
      <c r="B19" s="18">
        <v>37035.1</v>
      </c>
      <c r="C19" s="18">
        <f t="shared" si="0"/>
        <v>45145.786899999999</v>
      </c>
      <c r="D19" s="18">
        <f t="shared" si="1"/>
        <v>3762.1489083333336</v>
      </c>
      <c r="E19" s="19">
        <f t="shared" si="2"/>
        <v>22.847058147773279</v>
      </c>
      <c r="F19" s="19">
        <f t="shared" si="3"/>
        <v>11.423529073886639</v>
      </c>
      <c r="G19" s="19">
        <f t="shared" si="4"/>
        <v>4.5694116295546561</v>
      </c>
      <c r="H19" s="20">
        <f t="shared" si="5"/>
        <v>21.704705240384616</v>
      </c>
    </row>
    <row r="20" spans="1:8" x14ac:dyDescent="0.2">
      <c r="A20" s="8">
        <f t="shared" si="6"/>
        <v>13</v>
      </c>
      <c r="B20" s="18">
        <v>37046.6</v>
      </c>
      <c r="C20" s="18">
        <f t="shared" si="0"/>
        <v>45159.805400000005</v>
      </c>
      <c r="D20" s="18">
        <f t="shared" si="1"/>
        <v>3763.3171166666671</v>
      </c>
      <c r="E20" s="19">
        <f t="shared" si="2"/>
        <v>22.854152530364374</v>
      </c>
      <c r="F20" s="19">
        <f t="shared" si="3"/>
        <v>11.427076265182187</v>
      </c>
      <c r="G20" s="19">
        <f t="shared" si="4"/>
        <v>4.5708305060728751</v>
      </c>
      <c r="H20" s="20">
        <f t="shared" si="5"/>
        <v>21.711444903846157</v>
      </c>
    </row>
    <row r="21" spans="1:8" x14ac:dyDescent="0.2">
      <c r="A21" s="8">
        <f t="shared" si="6"/>
        <v>14</v>
      </c>
      <c r="B21" s="18">
        <v>38578.15</v>
      </c>
      <c r="C21" s="18">
        <f t="shared" si="0"/>
        <v>47026.764850000007</v>
      </c>
      <c r="D21" s="18">
        <f t="shared" si="1"/>
        <v>3918.8970708333336</v>
      </c>
      <c r="E21" s="19">
        <f t="shared" si="2"/>
        <v>23.798970065789476</v>
      </c>
      <c r="F21" s="19">
        <f t="shared" si="3"/>
        <v>11.899485032894738</v>
      </c>
      <c r="G21" s="19">
        <f t="shared" si="4"/>
        <v>4.7597940131578955</v>
      </c>
      <c r="H21" s="20">
        <f t="shared" si="5"/>
        <v>22.609021562500004</v>
      </c>
    </row>
    <row r="22" spans="1:8" x14ac:dyDescent="0.2">
      <c r="A22" s="8">
        <f t="shared" si="6"/>
        <v>15</v>
      </c>
      <c r="B22" s="18">
        <v>38589.61</v>
      </c>
      <c r="C22" s="18">
        <f t="shared" si="0"/>
        <v>47040.734590000007</v>
      </c>
      <c r="D22" s="18">
        <f t="shared" si="1"/>
        <v>3920.0612158333333</v>
      </c>
      <c r="E22" s="19">
        <f t="shared" si="2"/>
        <v>23.806039772267209</v>
      </c>
      <c r="F22" s="19">
        <f t="shared" si="3"/>
        <v>11.903019886133604</v>
      </c>
      <c r="G22" s="19">
        <f t="shared" si="4"/>
        <v>4.7612079544534414</v>
      </c>
      <c r="H22" s="20">
        <f t="shared" si="5"/>
        <v>22.615737783653849</v>
      </c>
    </row>
    <row r="23" spans="1:8" x14ac:dyDescent="0.2">
      <c r="A23" s="8">
        <f t="shared" si="6"/>
        <v>16</v>
      </c>
      <c r="B23" s="18">
        <v>40121.160000000003</v>
      </c>
      <c r="C23" s="18">
        <f t="shared" si="0"/>
        <v>48907.694040000009</v>
      </c>
      <c r="D23" s="18">
        <f t="shared" si="1"/>
        <v>4075.6411700000008</v>
      </c>
      <c r="E23" s="19">
        <f t="shared" si="2"/>
        <v>24.750857307692314</v>
      </c>
      <c r="F23" s="19">
        <f t="shared" si="3"/>
        <v>12.375428653846157</v>
      </c>
      <c r="G23" s="19">
        <f t="shared" si="4"/>
        <v>4.9501714615384627</v>
      </c>
      <c r="H23" s="20">
        <f t="shared" si="5"/>
        <v>23.513314442307696</v>
      </c>
    </row>
    <row r="24" spans="1:8" x14ac:dyDescent="0.2">
      <c r="A24" s="8">
        <f t="shared" si="6"/>
        <v>17</v>
      </c>
      <c r="B24" s="18">
        <v>40136.870000000003</v>
      </c>
      <c r="C24" s="18">
        <f t="shared" si="0"/>
        <v>48926.844530000009</v>
      </c>
      <c r="D24" s="18">
        <f t="shared" si="1"/>
        <v>4077.2370441666671</v>
      </c>
      <c r="E24" s="19">
        <f t="shared" si="2"/>
        <v>24.76054885121458</v>
      </c>
      <c r="F24" s="19">
        <f t="shared" si="3"/>
        <v>12.38027442560729</v>
      </c>
      <c r="G24" s="19">
        <f t="shared" si="4"/>
        <v>4.9521097702429158</v>
      </c>
      <c r="H24" s="20">
        <f t="shared" si="5"/>
        <v>23.522521408653851</v>
      </c>
    </row>
    <row r="25" spans="1:8" x14ac:dyDescent="0.2">
      <c r="A25" s="8">
        <f t="shared" si="6"/>
        <v>18</v>
      </c>
      <c r="B25" s="18">
        <v>41668.42</v>
      </c>
      <c r="C25" s="18">
        <f t="shared" si="0"/>
        <v>50793.803980000004</v>
      </c>
      <c r="D25" s="18">
        <f t="shared" si="1"/>
        <v>4232.8169983333337</v>
      </c>
      <c r="E25" s="19">
        <f t="shared" si="2"/>
        <v>25.705366386639678</v>
      </c>
      <c r="F25" s="19">
        <f t="shared" si="3"/>
        <v>12.852683193319839</v>
      </c>
      <c r="G25" s="19">
        <f t="shared" si="4"/>
        <v>5.1410732773279353</v>
      </c>
      <c r="H25" s="20">
        <f t="shared" si="5"/>
        <v>24.420098067307695</v>
      </c>
    </row>
    <row r="26" spans="1:8" x14ac:dyDescent="0.2">
      <c r="A26" s="8">
        <f t="shared" si="6"/>
        <v>19</v>
      </c>
      <c r="B26" s="18">
        <v>41685.08</v>
      </c>
      <c r="C26" s="18">
        <f t="shared" si="0"/>
        <v>50814.112520000002</v>
      </c>
      <c r="D26" s="18">
        <f t="shared" si="1"/>
        <v>4234.5093766666669</v>
      </c>
      <c r="E26" s="19">
        <f t="shared" si="2"/>
        <v>25.715643987854254</v>
      </c>
      <c r="F26" s="19">
        <f t="shared" si="3"/>
        <v>12.857821993927127</v>
      </c>
      <c r="G26" s="19">
        <f t="shared" si="4"/>
        <v>5.1431287975708511</v>
      </c>
      <c r="H26" s="20">
        <f t="shared" si="5"/>
        <v>24.42986178846154</v>
      </c>
    </row>
    <row r="27" spans="1:8" x14ac:dyDescent="0.2">
      <c r="A27" s="8">
        <f t="shared" si="6"/>
        <v>20</v>
      </c>
      <c r="B27" s="18">
        <v>43216.59</v>
      </c>
      <c r="C27" s="18">
        <f t="shared" si="0"/>
        <v>52681.023209999999</v>
      </c>
      <c r="D27" s="18">
        <f t="shared" si="1"/>
        <v>4390.0852674999996</v>
      </c>
      <c r="E27" s="19">
        <f t="shared" si="2"/>
        <v>26.660436847165993</v>
      </c>
      <c r="F27" s="19">
        <f t="shared" si="3"/>
        <v>13.330218423582997</v>
      </c>
      <c r="G27" s="19">
        <f t="shared" si="4"/>
        <v>5.3320873694331983</v>
      </c>
      <c r="H27" s="20">
        <f t="shared" si="5"/>
        <v>25.32741500480769</v>
      </c>
    </row>
    <row r="28" spans="1:8" x14ac:dyDescent="0.2">
      <c r="A28" s="8">
        <f t="shared" si="6"/>
        <v>21</v>
      </c>
      <c r="B28" s="18">
        <v>43233.23</v>
      </c>
      <c r="C28" s="18">
        <f t="shared" si="0"/>
        <v>52701.30737000001</v>
      </c>
      <c r="D28" s="18">
        <f t="shared" si="1"/>
        <v>4391.7756141666669</v>
      </c>
      <c r="E28" s="19">
        <f t="shared" si="2"/>
        <v>26.670702110323891</v>
      </c>
      <c r="F28" s="19">
        <f t="shared" si="3"/>
        <v>13.335351055161945</v>
      </c>
      <c r="G28" s="19">
        <f t="shared" si="4"/>
        <v>5.3341404220647783</v>
      </c>
      <c r="H28" s="20">
        <f t="shared" si="5"/>
        <v>25.337167004807696</v>
      </c>
    </row>
    <row r="29" spans="1:8" x14ac:dyDescent="0.2">
      <c r="A29" s="8">
        <f t="shared" si="6"/>
        <v>22</v>
      </c>
      <c r="B29" s="18">
        <v>44764.78</v>
      </c>
      <c r="C29" s="18">
        <f t="shared" si="0"/>
        <v>54568.266820000004</v>
      </c>
      <c r="D29" s="18">
        <f t="shared" si="1"/>
        <v>4547.3555683333334</v>
      </c>
      <c r="E29" s="19">
        <f t="shared" si="2"/>
        <v>27.615519645748989</v>
      </c>
      <c r="F29" s="19">
        <f t="shared" si="3"/>
        <v>13.807759822874495</v>
      </c>
      <c r="G29" s="19">
        <f t="shared" si="4"/>
        <v>5.5231039291497979</v>
      </c>
      <c r="H29" s="20">
        <f t="shared" si="5"/>
        <v>26.23474366346154</v>
      </c>
    </row>
    <row r="30" spans="1:8" x14ac:dyDescent="0.2">
      <c r="A30" s="8">
        <f t="shared" si="6"/>
        <v>23</v>
      </c>
      <c r="B30" s="18">
        <v>46312.95</v>
      </c>
      <c r="C30" s="18">
        <f t="shared" si="0"/>
        <v>56455.48605</v>
      </c>
      <c r="D30" s="18">
        <f t="shared" si="1"/>
        <v>4704.6238375000003</v>
      </c>
      <c r="E30" s="19">
        <f t="shared" si="2"/>
        <v>28.570590106275304</v>
      </c>
      <c r="F30" s="19">
        <f t="shared" si="3"/>
        <v>14.285295053137652</v>
      </c>
      <c r="G30" s="19">
        <f t="shared" si="4"/>
        <v>5.7141180212550609</v>
      </c>
      <c r="H30" s="20">
        <f t="shared" si="5"/>
        <v>27.142060600961539</v>
      </c>
    </row>
    <row r="31" spans="1:8" x14ac:dyDescent="0.2">
      <c r="A31" s="8">
        <f t="shared" si="6"/>
        <v>24</v>
      </c>
      <c r="B31" s="18">
        <v>47844.5</v>
      </c>
      <c r="C31" s="18">
        <f t="shared" si="0"/>
        <v>58322.445500000002</v>
      </c>
      <c r="D31" s="18">
        <f t="shared" si="1"/>
        <v>4860.2037916666668</v>
      </c>
      <c r="E31" s="19">
        <f t="shared" si="2"/>
        <v>29.515407641700406</v>
      </c>
      <c r="F31" s="19">
        <f t="shared" si="3"/>
        <v>14.757703820850203</v>
      </c>
      <c r="G31" s="19">
        <f t="shared" si="4"/>
        <v>5.9030815283400813</v>
      </c>
      <c r="H31" s="20">
        <f t="shared" si="5"/>
        <v>28.039637259615386</v>
      </c>
    </row>
    <row r="32" spans="1:8" x14ac:dyDescent="0.2">
      <c r="A32" s="8">
        <f t="shared" si="6"/>
        <v>25</v>
      </c>
      <c r="B32" s="18">
        <v>47947.94</v>
      </c>
      <c r="C32" s="18">
        <f t="shared" si="0"/>
        <v>58448.538860000008</v>
      </c>
      <c r="D32" s="18">
        <f t="shared" si="1"/>
        <v>4870.7115716666676</v>
      </c>
      <c r="E32" s="19">
        <f t="shared" si="2"/>
        <v>29.579220070850205</v>
      </c>
      <c r="F32" s="19">
        <f t="shared" si="3"/>
        <v>14.789610035425103</v>
      </c>
      <c r="G32" s="19">
        <f t="shared" si="4"/>
        <v>5.915844014170041</v>
      </c>
      <c r="H32" s="20">
        <f t="shared" si="5"/>
        <v>28.100259067307697</v>
      </c>
    </row>
    <row r="33" spans="1:8" x14ac:dyDescent="0.2">
      <c r="A33" s="8">
        <f t="shared" si="6"/>
        <v>26</v>
      </c>
      <c r="B33" s="18">
        <v>48028.4</v>
      </c>
      <c r="C33" s="18">
        <f t="shared" si="0"/>
        <v>58546.619600000005</v>
      </c>
      <c r="D33" s="18">
        <f t="shared" si="1"/>
        <v>4878.8849666666674</v>
      </c>
      <c r="E33" s="19">
        <f t="shared" si="2"/>
        <v>29.628856072874498</v>
      </c>
      <c r="F33" s="19">
        <f t="shared" si="3"/>
        <v>14.814428036437249</v>
      </c>
      <c r="G33" s="19">
        <f t="shared" si="4"/>
        <v>5.9257712145748993</v>
      </c>
      <c r="H33" s="20">
        <f t="shared" si="5"/>
        <v>28.147413269230771</v>
      </c>
    </row>
    <row r="34" spans="1:8" x14ac:dyDescent="0.2">
      <c r="A34" s="8">
        <f t="shared" si="6"/>
        <v>27</v>
      </c>
      <c r="B34" s="18">
        <v>48119.68</v>
      </c>
      <c r="C34" s="18">
        <f t="shared" si="0"/>
        <v>58657.889920000001</v>
      </c>
      <c r="D34" s="18">
        <f t="shared" si="1"/>
        <v>4888.1574933333341</v>
      </c>
      <c r="E34" s="19">
        <f t="shared" si="2"/>
        <v>29.685166963562754</v>
      </c>
      <c r="F34" s="19">
        <f t="shared" si="3"/>
        <v>14.842583481781377</v>
      </c>
      <c r="G34" s="19">
        <f t="shared" si="4"/>
        <v>5.9370333927125509</v>
      </c>
      <c r="H34" s="20">
        <f t="shared" si="5"/>
        <v>28.200908615384616</v>
      </c>
    </row>
    <row r="35" spans="1:8" x14ac:dyDescent="0.2">
      <c r="A35" s="8">
        <f t="shared" si="6"/>
        <v>28</v>
      </c>
      <c r="B35" s="18">
        <v>48188.77</v>
      </c>
      <c r="C35" s="18">
        <f t="shared" si="0"/>
        <v>58742.110630000003</v>
      </c>
      <c r="D35" s="18">
        <f t="shared" si="1"/>
        <v>4895.1758858333333</v>
      </c>
      <c r="E35" s="19">
        <f t="shared" si="2"/>
        <v>29.727788780364374</v>
      </c>
      <c r="F35" s="19">
        <f t="shared" si="3"/>
        <v>14.863894390182187</v>
      </c>
      <c r="G35" s="19">
        <f t="shared" si="4"/>
        <v>5.9455577560728745</v>
      </c>
      <c r="H35" s="20">
        <f t="shared" si="5"/>
        <v>28.241399341346156</v>
      </c>
    </row>
    <row r="36" spans="1:8" x14ac:dyDescent="0.2">
      <c r="A36" s="8">
        <f t="shared" si="6"/>
        <v>29</v>
      </c>
      <c r="B36" s="18">
        <v>48252.74</v>
      </c>
      <c r="C36" s="18">
        <f t="shared" si="0"/>
        <v>58820.090060000002</v>
      </c>
      <c r="D36" s="18">
        <f t="shared" si="1"/>
        <v>4901.6741716666666</v>
      </c>
      <c r="E36" s="19">
        <f t="shared" si="2"/>
        <v>29.76725205465587</v>
      </c>
      <c r="F36" s="19">
        <f t="shared" si="3"/>
        <v>14.883626027327935</v>
      </c>
      <c r="G36" s="19">
        <f t="shared" si="4"/>
        <v>5.9534504109311737</v>
      </c>
      <c r="H36" s="20">
        <f t="shared" si="5"/>
        <v>28.278889451923078</v>
      </c>
    </row>
    <row r="37" spans="1:8" x14ac:dyDescent="0.2">
      <c r="A37" s="8">
        <f t="shared" si="6"/>
        <v>30</v>
      </c>
      <c r="B37" s="18">
        <v>48312.05</v>
      </c>
      <c r="C37" s="18">
        <f t="shared" si="0"/>
        <v>58892.388950000008</v>
      </c>
      <c r="D37" s="18">
        <f t="shared" si="1"/>
        <v>4907.6990791666676</v>
      </c>
      <c r="E37" s="19">
        <f t="shared" si="2"/>
        <v>29.803840561740895</v>
      </c>
      <c r="F37" s="19">
        <f t="shared" si="3"/>
        <v>14.901920280870447</v>
      </c>
      <c r="G37" s="19">
        <f t="shared" si="4"/>
        <v>5.9607681123481786</v>
      </c>
      <c r="H37" s="20">
        <f t="shared" si="5"/>
        <v>28.313648533653851</v>
      </c>
    </row>
    <row r="38" spans="1:8" x14ac:dyDescent="0.2">
      <c r="A38" s="8">
        <f t="shared" si="6"/>
        <v>31</v>
      </c>
      <c r="B38" s="18">
        <v>48366.94</v>
      </c>
      <c r="C38" s="18">
        <f t="shared" si="0"/>
        <v>58959.299860000006</v>
      </c>
      <c r="D38" s="18">
        <f t="shared" si="1"/>
        <v>4913.2749883333336</v>
      </c>
      <c r="E38" s="19">
        <f t="shared" si="2"/>
        <v>29.837702358299598</v>
      </c>
      <c r="F38" s="19">
        <f t="shared" si="3"/>
        <v>14.918851179149799</v>
      </c>
      <c r="G38" s="19">
        <f t="shared" si="4"/>
        <v>5.9675404716599196</v>
      </c>
      <c r="H38" s="20">
        <f t="shared" si="5"/>
        <v>28.345817240384619</v>
      </c>
    </row>
    <row r="39" spans="1:8" x14ac:dyDescent="0.2">
      <c r="A39" s="8">
        <f t="shared" si="6"/>
        <v>32</v>
      </c>
      <c r="B39" s="18">
        <v>48417.78</v>
      </c>
      <c r="C39" s="18">
        <f t="shared" si="0"/>
        <v>59021.273820000002</v>
      </c>
      <c r="D39" s="18">
        <f t="shared" si="1"/>
        <v>4918.4394850000008</v>
      </c>
      <c r="E39" s="19">
        <f t="shared" si="2"/>
        <v>29.869065698380567</v>
      </c>
      <c r="F39" s="19">
        <f t="shared" si="3"/>
        <v>14.934532849190283</v>
      </c>
      <c r="G39" s="19">
        <f t="shared" si="4"/>
        <v>5.9738131396761132</v>
      </c>
      <c r="H39" s="20">
        <f t="shared" si="5"/>
        <v>28.375612413461539</v>
      </c>
    </row>
    <row r="40" spans="1:8" x14ac:dyDescent="0.2">
      <c r="A40" s="8">
        <f t="shared" si="6"/>
        <v>33</v>
      </c>
      <c r="B40" s="18">
        <v>48464.84</v>
      </c>
      <c r="C40" s="18">
        <f t="shared" si="0"/>
        <v>59078.63996</v>
      </c>
      <c r="D40" s="18">
        <f t="shared" si="1"/>
        <v>4923.2199966666667</v>
      </c>
      <c r="E40" s="19">
        <f t="shared" si="2"/>
        <v>29.898097145748988</v>
      </c>
      <c r="F40" s="19">
        <f t="shared" si="3"/>
        <v>14.949048572874494</v>
      </c>
      <c r="G40" s="19">
        <f t="shared" si="4"/>
        <v>5.9796194291497979</v>
      </c>
      <c r="H40" s="20">
        <f t="shared" si="5"/>
        <v>28.40319228846154</v>
      </c>
    </row>
    <row r="41" spans="1:8" x14ac:dyDescent="0.2">
      <c r="A41" s="8">
        <f t="shared" si="6"/>
        <v>34</v>
      </c>
      <c r="B41" s="18">
        <v>48508.44</v>
      </c>
      <c r="C41" s="18">
        <f t="shared" si="0"/>
        <v>59131.788360000006</v>
      </c>
      <c r="D41" s="18">
        <f t="shared" si="1"/>
        <v>4927.6490300000005</v>
      </c>
      <c r="E41" s="19">
        <f t="shared" si="2"/>
        <v>29.924994109311744</v>
      </c>
      <c r="F41" s="19">
        <f t="shared" si="3"/>
        <v>14.962497054655872</v>
      </c>
      <c r="G41" s="19">
        <f t="shared" si="4"/>
        <v>5.9849988218623489</v>
      </c>
      <c r="H41" s="20">
        <f t="shared" si="5"/>
        <v>28.428744403846157</v>
      </c>
    </row>
    <row r="42" spans="1:8" x14ac:dyDescent="0.2">
      <c r="A42" s="21">
        <f t="shared" si="6"/>
        <v>35</v>
      </c>
      <c r="B42" s="22">
        <v>48548.79</v>
      </c>
      <c r="C42" s="22">
        <f t="shared" si="0"/>
        <v>59180.975010000002</v>
      </c>
      <c r="D42" s="22">
        <f t="shared" si="1"/>
        <v>4931.7479175000008</v>
      </c>
      <c r="E42" s="23">
        <f t="shared" si="2"/>
        <v>29.94988613866397</v>
      </c>
      <c r="F42" s="23">
        <f t="shared" si="3"/>
        <v>14.974943069331985</v>
      </c>
      <c r="G42" s="23">
        <f t="shared" si="4"/>
        <v>5.9899772277327941</v>
      </c>
      <c r="H42" s="24">
        <f t="shared" si="5"/>
        <v>28.452391831730772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24</v>
      </c>
      <c r="B1" s="1" t="s">
        <v>70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30897.759999999998</v>
      </c>
      <c r="C7" s="18">
        <f t="shared" ref="C7:C42" si="0">B7*$D$3</f>
        <v>37664.369440000002</v>
      </c>
      <c r="D7" s="18">
        <f t="shared" ref="D7:D42" si="1">B7/12*$D$3</f>
        <v>3138.6974533333332</v>
      </c>
      <c r="E7" s="19">
        <f t="shared" ref="E7:E42" si="2">C7/1976</f>
        <v>19.060915708502026</v>
      </c>
      <c r="F7" s="19">
        <f>E7/2</f>
        <v>9.5304578542510132</v>
      </c>
      <c r="G7" s="19">
        <f>E7/5</f>
        <v>3.8121831417004053</v>
      </c>
      <c r="H7" s="20">
        <f>C7/2080</f>
        <v>18.107869923076922</v>
      </c>
    </row>
    <row r="8" spans="1:8" x14ac:dyDescent="0.2">
      <c r="A8" s="8">
        <f>A7+1</f>
        <v>1</v>
      </c>
      <c r="B8" s="18">
        <v>31597.08</v>
      </c>
      <c r="C8" s="18">
        <f t="shared" si="0"/>
        <v>38516.840520000005</v>
      </c>
      <c r="D8" s="18">
        <f t="shared" si="1"/>
        <v>3209.7367100000006</v>
      </c>
      <c r="E8" s="19">
        <f t="shared" si="2"/>
        <v>19.492328198380569</v>
      </c>
      <c r="F8" s="19">
        <f t="shared" ref="F8:F42" si="3">E8/2</f>
        <v>9.7461640991902847</v>
      </c>
      <c r="G8" s="19">
        <f t="shared" ref="G8:G42" si="4">E8/5</f>
        <v>3.8984656396761137</v>
      </c>
      <c r="H8" s="20">
        <f t="shared" ref="H8:H42" si="5">C8/2080</f>
        <v>18.51771178846154</v>
      </c>
    </row>
    <row r="9" spans="1:8" x14ac:dyDescent="0.2">
      <c r="A9" s="8">
        <f t="shared" ref="A9:A42" si="6">A8+1</f>
        <v>2</v>
      </c>
      <c r="B9" s="18">
        <v>32554.9</v>
      </c>
      <c r="C9" s="18">
        <f t="shared" si="0"/>
        <v>39684.423100000007</v>
      </c>
      <c r="D9" s="18">
        <f t="shared" si="1"/>
        <v>3307.0352583333333</v>
      </c>
      <c r="E9" s="19">
        <f t="shared" si="2"/>
        <v>20.083210070850207</v>
      </c>
      <c r="F9" s="19">
        <f t="shared" si="3"/>
        <v>10.041605035425103</v>
      </c>
      <c r="G9" s="19">
        <f t="shared" si="4"/>
        <v>4.0166420141700412</v>
      </c>
      <c r="H9" s="20">
        <f t="shared" si="5"/>
        <v>19.079049567307695</v>
      </c>
    </row>
    <row r="10" spans="1:8" x14ac:dyDescent="0.2">
      <c r="A10" s="8">
        <f t="shared" si="6"/>
        <v>3</v>
      </c>
      <c r="B10" s="18">
        <v>33633.79</v>
      </c>
      <c r="C10" s="18">
        <f t="shared" si="0"/>
        <v>40999.590010000007</v>
      </c>
      <c r="D10" s="18">
        <f t="shared" si="1"/>
        <v>3416.6325008333338</v>
      </c>
      <c r="E10" s="19">
        <f t="shared" si="2"/>
        <v>20.748780369433202</v>
      </c>
      <c r="F10" s="19">
        <f t="shared" si="3"/>
        <v>10.374390184716601</v>
      </c>
      <c r="G10" s="19">
        <f t="shared" si="4"/>
        <v>4.1497560738866408</v>
      </c>
      <c r="H10" s="20">
        <f t="shared" si="5"/>
        <v>19.711341350961543</v>
      </c>
    </row>
    <row r="11" spans="1:8" x14ac:dyDescent="0.2">
      <c r="A11" s="8">
        <f t="shared" si="6"/>
        <v>4</v>
      </c>
      <c r="B11" s="18">
        <v>34587.269999999997</v>
      </c>
      <c r="C11" s="18">
        <f t="shared" si="0"/>
        <v>42161.882129999998</v>
      </c>
      <c r="D11" s="18">
        <f t="shared" si="1"/>
        <v>3513.4901774999998</v>
      </c>
      <c r="E11" s="19">
        <f t="shared" si="2"/>
        <v>21.33698488360324</v>
      </c>
      <c r="F11" s="19">
        <f t="shared" si="3"/>
        <v>10.66849244180162</v>
      </c>
      <c r="G11" s="19">
        <f t="shared" si="4"/>
        <v>4.2673969767206481</v>
      </c>
      <c r="H11" s="20">
        <f t="shared" si="5"/>
        <v>20.270135639423074</v>
      </c>
    </row>
    <row r="12" spans="1:8" x14ac:dyDescent="0.2">
      <c r="A12" s="8">
        <f t="shared" si="6"/>
        <v>5</v>
      </c>
      <c r="B12" s="18">
        <v>35057.910000000003</v>
      </c>
      <c r="C12" s="18">
        <f t="shared" si="0"/>
        <v>42735.592290000008</v>
      </c>
      <c r="D12" s="18">
        <f t="shared" si="1"/>
        <v>3561.2993575000005</v>
      </c>
      <c r="E12" s="19">
        <f t="shared" si="2"/>
        <v>21.627324033400814</v>
      </c>
      <c r="F12" s="19">
        <f t="shared" si="3"/>
        <v>10.813662016700407</v>
      </c>
      <c r="G12" s="19">
        <f t="shared" si="4"/>
        <v>4.3254648066801629</v>
      </c>
      <c r="H12" s="20">
        <f t="shared" si="5"/>
        <v>20.545957831730775</v>
      </c>
    </row>
    <row r="13" spans="1:8" x14ac:dyDescent="0.2">
      <c r="A13" s="8">
        <f t="shared" si="6"/>
        <v>6</v>
      </c>
      <c r="B13" s="18">
        <v>36081.919999999998</v>
      </c>
      <c r="C13" s="18">
        <f t="shared" si="0"/>
        <v>43983.860480000003</v>
      </c>
      <c r="D13" s="18">
        <f t="shared" si="1"/>
        <v>3665.3217066666666</v>
      </c>
      <c r="E13" s="19">
        <f t="shared" si="2"/>
        <v>22.259038704453442</v>
      </c>
      <c r="F13" s="19">
        <f t="shared" si="3"/>
        <v>11.129519352226721</v>
      </c>
      <c r="G13" s="19">
        <f t="shared" si="4"/>
        <v>4.451807740890688</v>
      </c>
      <c r="H13" s="20">
        <f t="shared" si="5"/>
        <v>21.14608676923077</v>
      </c>
    </row>
    <row r="14" spans="1:8" x14ac:dyDescent="0.2">
      <c r="A14" s="8">
        <f t="shared" si="6"/>
        <v>7</v>
      </c>
      <c r="B14" s="18">
        <v>37414.49</v>
      </c>
      <c r="C14" s="18">
        <f t="shared" si="0"/>
        <v>45608.263310000002</v>
      </c>
      <c r="D14" s="18">
        <f t="shared" si="1"/>
        <v>3800.6886091666665</v>
      </c>
      <c r="E14" s="19">
        <f t="shared" si="2"/>
        <v>23.081104913967611</v>
      </c>
      <c r="F14" s="19">
        <f t="shared" si="3"/>
        <v>11.540552456983805</v>
      </c>
      <c r="G14" s="19">
        <f t="shared" si="4"/>
        <v>4.6162209827935223</v>
      </c>
      <c r="H14" s="20">
        <f t="shared" si="5"/>
        <v>21.92704966826923</v>
      </c>
    </row>
    <row r="15" spans="1:8" x14ac:dyDescent="0.2">
      <c r="A15" s="8">
        <f t="shared" si="6"/>
        <v>8</v>
      </c>
      <c r="B15" s="18">
        <v>37815.019999999997</v>
      </c>
      <c r="C15" s="18">
        <f t="shared" si="0"/>
        <v>46096.509379999996</v>
      </c>
      <c r="D15" s="18">
        <f t="shared" si="1"/>
        <v>3841.3757816666666</v>
      </c>
      <c r="E15" s="19">
        <f t="shared" si="2"/>
        <v>23.328193006072873</v>
      </c>
      <c r="F15" s="19">
        <f t="shared" si="3"/>
        <v>11.664096503036436</v>
      </c>
      <c r="G15" s="19">
        <f t="shared" si="4"/>
        <v>4.6656386012145745</v>
      </c>
      <c r="H15" s="20">
        <f t="shared" si="5"/>
        <v>22.161783355769227</v>
      </c>
    </row>
    <row r="16" spans="1:8" x14ac:dyDescent="0.2">
      <c r="A16" s="8">
        <f t="shared" si="6"/>
        <v>9</v>
      </c>
      <c r="B16" s="18">
        <v>38656.28</v>
      </c>
      <c r="C16" s="18">
        <f t="shared" si="0"/>
        <v>47122.005320000004</v>
      </c>
      <c r="D16" s="18">
        <f t="shared" si="1"/>
        <v>3926.8337766666668</v>
      </c>
      <c r="E16" s="19">
        <f t="shared" si="2"/>
        <v>23.84716868421053</v>
      </c>
      <c r="F16" s="19">
        <f t="shared" si="3"/>
        <v>11.923584342105265</v>
      </c>
      <c r="G16" s="19">
        <f t="shared" si="4"/>
        <v>4.7694337368421058</v>
      </c>
      <c r="H16" s="20">
        <f t="shared" si="5"/>
        <v>22.654810250000001</v>
      </c>
    </row>
    <row r="17" spans="1:8" x14ac:dyDescent="0.2">
      <c r="A17" s="8">
        <f t="shared" si="6"/>
        <v>10</v>
      </c>
      <c r="B17" s="18">
        <v>39260.639999999999</v>
      </c>
      <c r="C17" s="18">
        <f t="shared" si="0"/>
        <v>47858.720160000004</v>
      </c>
      <c r="D17" s="18">
        <f t="shared" si="1"/>
        <v>3988.2266800000002</v>
      </c>
      <c r="E17" s="19">
        <f t="shared" si="2"/>
        <v>24.220000080971662</v>
      </c>
      <c r="F17" s="19">
        <f t="shared" si="3"/>
        <v>12.110000040485831</v>
      </c>
      <c r="G17" s="19">
        <f t="shared" si="4"/>
        <v>4.8440000161943324</v>
      </c>
      <c r="H17" s="20">
        <f t="shared" si="5"/>
        <v>23.00900007692308</v>
      </c>
    </row>
    <row r="18" spans="1:8" x14ac:dyDescent="0.2">
      <c r="A18" s="8">
        <f t="shared" si="6"/>
        <v>11</v>
      </c>
      <c r="B18" s="18">
        <v>39811.480000000003</v>
      </c>
      <c r="C18" s="18">
        <f t="shared" si="0"/>
        <v>48530.194120000007</v>
      </c>
      <c r="D18" s="18">
        <f t="shared" si="1"/>
        <v>4044.1828433333339</v>
      </c>
      <c r="E18" s="19">
        <f t="shared" si="2"/>
        <v>24.559814838056685</v>
      </c>
      <c r="F18" s="19">
        <f t="shared" si="3"/>
        <v>12.279907419028342</v>
      </c>
      <c r="G18" s="19">
        <f t="shared" si="4"/>
        <v>4.9119629676113368</v>
      </c>
      <c r="H18" s="20">
        <f t="shared" si="5"/>
        <v>23.331824096153849</v>
      </c>
    </row>
    <row r="19" spans="1:8" x14ac:dyDescent="0.2">
      <c r="A19" s="8">
        <f t="shared" si="6"/>
        <v>12</v>
      </c>
      <c r="B19" s="18">
        <v>40711.129999999997</v>
      </c>
      <c r="C19" s="18">
        <f t="shared" si="0"/>
        <v>49626.867469999997</v>
      </c>
      <c r="D19" s="18">
        <f t="shared" si="1"/>
        <v>4135.5722891666665</v>
      </c>
      <c r="E19" s="19">
        <f t="shared" si="2"/>
        <v>25.114811472672063</v>
      </c>
      <c r="F19" s="19">
        <f t="shared" si="3"/>
        <v>12.557405736336031</v>
      </c>
      <c r="G19" s="19">
        <f t="shared" si="4"/>
        <v>5.0229622945344126</v>
      </c>
      <c r="H19" s="20">
        <f t="shared" si="5"/>
        <v>23.859070899038461</v>
      </c>
    </row>
    <row r="20" spans="1:8" x14ac:dyDescent="0.2">
      <c r="A20" s="8">
        <f t="shared" si="6"/>
        <v>13</v>
      </c>
      <c r="B20" s="18">
        <v>41013.19</v>
      </c>
      <c r="C20" s="18">
        <f t="shared" si="0"/>
        <v>49995.078610000004</v>
      </c>
      <c r="D20" s="18">
        <f t="shared" si="1"/>
        <v>4166.2565508333337</v>
      </c>
      <c r="E20" s="19">
        <f t="shared" si="2"/>
        <v>25.301153142712554</v>
      </c>
      <c r="F20" s="19">
        <f t="shared" si="3"/>
        <v>12.650576571356277</v>
      </c>
      <c r="G20" s="19">
        <f t="shared" si="4"/>
        <v>5.0602306285425112</v>
      </c>
      <c r="H20" s="20">
        <f t="shared" si="5"/>
        <v>24.036095485576926</v>
      </c>
    </row>
    <row r="21" spans="1:8" x14ac:dyDescent="0.2">
      <c r="A21" s="8">
        <f t="shared" si="6"/>
        <v>14</v>
      </c>
      <c r="B21" s="18">
        <v>42084.77</v>
      </c>
      <c r="C21" s="18">
        <f t="shared" si="0"/>
        <v>51301.334629999998</v>
      </c>
      <c r="D21" s="18">
        <f t="shared" si="1"/>
        <v>4275.1112191666671</v>
      </c>
      <c r="E21" s="19">
        <f t="shared" si="2"/>
        <v>25.962213881578947</v>
      </c>
      <c r="F21" s="19">
        <f t="shared" si="3"/>
        <v>12.981106940789473</v>
      </c>
      <c r="G21" s="19">
        <f t="shared" si="4"/>
        <v>5.1924427763157892</v>
      </c>
      <c r="H21" s="20">
        <f t="shared" si="5"/>
        <v>24.6641031875</v>
      </c>
    </row>
    <row r="22" spans="1:8" x14ac:dyDescent="0.2">
      <c r="A22" s="8">
        <f t="shared" si="6"/>
        <v>15</v>
      </c>
      <c r="B22" s="18">
        <v>42351.05</v>
      </c>
      <c r="C22" s="18">
        <f t="shared" si="0"/>
        <v>51625.929950000005</v>
      </c>
      <c r="D22" s="18">
        <f t="shared" si="1"/>
        <v>4302.1608291666671</v>
      </c>
      <c r="E22" s="19">
        <f t="shared" si="2"/>
        <v>26.126482768218626</v>
      </c>
      <c r="F22" s="19">
        <f t="shared" si="3"/>
        <v>13.063241384109313</v>
      </c>
      <c r="G22" s="19">
        <f t="shared" si="4"/>
        <v>5.2252965536437248</v>
      </c>
      <c r="H22" s="20">
        <f t="shared" si="5"/>
        <v>24.820158629807693</v>
      </c>
    </row>
    <row r="23" spans="1:8" x14ac:dyDescent="0.2">
      <c r="A23" s="8">
        <f t="shared" si="6"/>
        <v>16</v>
      </c>
      <c r="B23" s="18">
        <v>43753.53</v>
      </c>
      <c r="C23" s="18">
        <f t="shared" si="0"/>
        <v>53335.553070000002</v>
      </c>
      <c r="D23" s="18">
        <f t="shared" si="1"/>
        <v>4444.6294225000001</v>
      </c>
      <c r="E23" s="19">
        <f t="shared" si="2"/>
        <v>26.991676654858299</v>
      </c>
      <c r="F23" s="19">
        <f t="shared" si="3"/>
        <v>13.49583832742915</v>
      </c>
      <c r="G23" s="19">
        <f t="shared" si="4"/>
        <v>5.3983353309716602</v>
      </c>
      <c r="H23" s="20">
        <f t="shared" si="5"/>
        <v>25.642092822115387</v>
      </c>
    </row>
    <row r="24" spans="1:8" x14ac:dyDescent="0.2">
      <c r="A24" s="8">
        <f t="shared" si="6"/>
        <v>17</v>
      </c>
      <c r="B24" s="18">
        <v>44470.16</v>
      </c>
      <c r="C24" s="18">
        <f t="shared" si="0"/>
        <v>54209.125040000006</v>
      </c>
      <c r="D24" s="18">
        <f t="shared" si="1"/>
        <v>4517.4270866666675</v>
      </c>
      <c r="E24" s="19">
        <f t="shared" si="2"/>
        <v>27.433767732793527</v>
      </c>
      <c r="F24" s="19">
        <f t="shared" si="3"/>
        <v>13.716883866396763</v>
      </c>
      <c r="G24" s="19">
        <f t="shared" si="4"/>
        <v>5.4867535465587052</v>
      </c>
      <c r="H24" s="20">
        <f t="shared" si="5"/>
        <v>26.062079346153848</v>
      </c>
    </row>
    <row r="25" spans="1:8" x14ac:dyDescent="0.2">
      <c r="A25" s="8">
        <f t="shared" si="6"/>
        <v>18</v>
      </c>
      <c r="B25" s="18">
        <v>45370.42</v>
      </c>
      <c r="C25" s="18">
        <f t="shared" si="0"/>
        <v>55306.541980000002</v>
      </c>
      <c r="D25" s="18">
        <f t="shared" si="1"/>
        <v>4608.8784983333335</v>
      </c>
      <c r="E25" s="19">
        <f t="shared" si="2"/>
        <v>27.989140678137652</v>
      </c>
      <c r="F25" s="19">
        <f t="shared" si="3"/>
        <v>13.994570339068826</v>
      </c>
      <c r="G25" s="19">
        <f t="shared" si="4"/>
        <v>5.5978281356275303</v>
      </c>
      <c r="H25" s="20">
        <f t="shared" si="5"/>
        <v>26.589683644230771</v>
      </c>
    </row>
    <row r="26" spans="1:8" x14ac:dyDescent="0.2">
      <c r="A26" s="8">
        <f t="shared" si="6"/>
        <v>19</v>
      </c>
      <c r="B26" s="18">
        <v>46167.44</v>
      </c>
      <c r="C26" s="18">
        <f t="shared" si="0"/>
        <v>56278.109360000009</v>
      </c>
      <c r="D26" s="18">
        <f t="shared" si="1"/>
        <v>4689.8424466666675</v>
      </c>
      <c r="E26" s="19">
        <f t="shared" si="2"/>
        <v>28.48082457489879</v>
      </c>
      <c r="F26" s="19">
        <f t="shared" si="3"/>
        <v>14.240412287449395</v>
      </c>
      <c r="G26" s="19">
        <f t="shared" si="4"/>
        <v>5.6961649149797582</v>
      </c>
      <c r="H26" s="20">
        <f t="shared" si="5"/>
        <v>27.05678334615385</v>
      </c>
    </row>
    <row r="27" spans="1:8" x14ac:dyDescent="0.2">
      <c r="A27" s="8">
        <f t="shared" si="6"/>
        <v>20</v>
      </c>
      <c r="B27" s="18">
        <v>46262.71</v>
      </c>
      <c r="C27" s="18">
        <f t="shared" si="0"/>
        <v>56394.243490000001</v>
      </c>
      <c r="D27" s="18">
        <f t="shared" si="1"/>
        <v>4699.520290833334</v>
      </c>
      <c r="E27" s="19">
        <f t="shared" si="2"/>
        <v>28.539596907894737</v>
      </c>
      <c r="F27" s="19">
        <f t="shared" si="3"/>
        <v>14.269798453947368</v>
      </c>
      <c r="G27" s="19">
        <f t="shared" si="4"/>
        <v>5.7079193815789475</v>
      </c>
      <c r="H27" s="20">
        <f t="shared" si="5"/>
        <v>27.1126170625</v>
      </c>
    </row>
    <row r="28" spans="1:8" x14ac:dyDescent="0.2">
      <c r="A28" s="8">
        <f t="shared" si="6"/>
        <v>21</v>
      </c>
      <c r="B28" s="18">
        <v>47107.8</v>
      </c>
      <c r="C28" s="18">
        <f t="shared" si="0"/>
        <v>57424.408200000005</v>
      </c>
      <c r="D28" s="18">
        <f t="shared" si="1"/>
        <v>4785.3673500000004</v>
      </c>
      <c r="E28" s="19">
        <f t="shared" si="2"/>
        <v>29.060935323886643</v>
      </c>
      <c r="F28" s="19">
        <f t="shared" si="3"/>
        <v>14.530467661943321</v>
      </c>
      <c r="G28" s="19">
        <f t="shared" si="4"/>
        <v>5.8121870647773282</v>
      </c>
      <c r="H28" s="20">
        <f t="shared" si="5"/>
        <v>27.607888557692309</v>
      </c>
    </row>
    <row r="29" spans="1:8" x14ac:dyDescent="0.2">
      <c r="A29" s="8">
        <f t="shared" si="6"/>
        <v>22</v>
      </c>
      <c r="B29" s="18">
        <v>47180.56</v>
      </c>
      <c r="C29" s="18">
        <f t="shared" si="0"/>
        <v>57513.102640000005</v>
      </c>
      <c r="D29" s="18">
        <f t="shared" si="1"/>
        <v>4792.7585533333331</v>
      </c>
      <c r="E29" s="19">
        <f t="shared" si="2"/>
        <v>29.105821174089073</v>
      </c>
      <c r="F29" s="19">
        <f t="shared" si="3"/>
        <v>14.552910587044536</v>
      </c>
      <c r="G29" s="19">
        <f t="shared" si="4"/>
        <v>5.8211642348178145</v>
      </c>
      <c r="H29" s="20">
        <f t="shared" si="5"/>
        <v>27.650530115384619</v>
      </c>
    </row>
    <row r="30" spans="1:8" x14ac:dyDescent="0.2">
      <c r="A30" s="8">
        <f t="shared" si="6"/>
        <v>23</v>
      </c>
      <c r="B30" s="18">
        <v>48804.2</v>
      </c>
      <c r="C30" s="18">
        <f t="shared" si="0"/>
        <v>59492.319799999997</v>
      </c>
      <c r="D30" s="18">
        <f t="shared" si="1"/>
        <v>4957.6933166666668</v>
      </c>
      <c r="E30" s="19">
        <f t="shared" si="2"/>
        <v>30.107449291497975</v>
      </c>
      <c r="F30" s="19">
        <f t="shared" si="3"/>
        <v>15.053724645748987</v>
      </c>
      <c r="G30" s="19">
        <f t="shared" si="4"/>
        <v>6.0214898582995948</v>
      </c>
      <c r="H30" s="20">
        <f t="shared" si="5"/>
        <v>28.602076826923074</v>
      </c>
    </row>
    <row r="31" spans="1:8" x14ac:dyDescent="0.2">
      <c r="A31" s="8">
        <f t="shared" si="6"/>
        <v>24</v>
      </c>
      <c r="B31" s="18">
        <v>50416.34</v>
      </c>
      <c r="C31" s="18">
        <f t="shared" si="0"/>
        <v>61457.518459999999</v>
      </c>
      <c r="D31" s="18">
        <f t="shared" si="1"/>
        <v>5121.4598716666669</v>
      </c>
      <c r="E31" s="19">
        <f t="shared" si="2"/>
        <v>31.101983026315789</v>
      </c>
      <c r="F31" s="19">
        <f t="shared" si="3"/>
        <v>15.550991513157895</v>
      </c>
      <c r="G31" s="19">
        <f t="shared" si="4"/>
        <v>6.2203966052631579</v>
      </c>
      <c r="H31" s="20">
        <f t="shared" si="5"/>
        <v>29.546883874999999</v>
      </c>
    </row>
    <row r="32" spans="1:8" x14ac:dyDescent="0.2">
      <c r="A32" s="8">
        <f t="shared" si="6"/>
        <v>25</v>
      </c>
      <c r="B32" s="18">
        <v>50519.29</v>
      </c>
      <c r="C32" s="18">
        <f t="shared" si="0"/>
        <v>61583.014510000008</v>
      </c>
      <c r="D32" s="18">
        <f t="shared" si="1"/>
        <v>5131.9178758333337</v>
      </c>
      <c r="E32" s="19">
        <f t="shared" si="2"/>
        <v>31.165493173076928</v>
      </c>
      <c r="F32" s="19">
        <f t="shared" si="3"/>
        <v>15.582746586538464</v>
      </c>
      <c r="G32" s="19">
        <f t="shared" si="4"/>
        <v>6.233098634615386</v>
      </c>
      <c r="H32" s="20">
        <f t="shared" si="5"/>
        <v>29.607218514423082</v>
      </c>
    </row>
    <row r="33" spans="1:8" x14ac:dyDescent="0.2">
      <c r="A33" s="8">
        <f t="shared" si="6"/>
        <v>26</v>
      </c>
      <c r="B33" s="18">
        <v>50604.07</v>
      </c>
      <c r="C33" s="18">
        <f t="shared" si="0"/>
        <v>61686.361330000007</v>
      </c>
      <c r="D33" s="18">
        <f t="shared" si="1"/>
        <v>5140.5301108333342</v>
      </c>
      <c r="E33" s="19">
        <f t="shared" si="2"/>
        <v>31.217794195344133</v>
      </c>
      <c r="F33" s="19">
        <f t="shared" si="3"/>
        <v>15.608897097672067</v>
      </c>
      <c r="G33" s="19">
        <f t="shared" si="4"/>
        <v>6.243558839068827</v>
      </c>
      <c r="H33" s="20">
        <f t="shared" si="5"/>
        <v>29.656904485576927</v>
      </c>
    </row>
    <row r="34" spans="1:8" x14ac:dyDescent="0.2">
      <c r="A34" s="8">
        <f t="shared" si="6"/>
        <v>27</v>
      </c>
      <c r="B34" s="18">
        <v>50694.17</v>
      </c>
      <c r="C34" s="18">
        <f t="shared" si="0"/>
        <v>61796.193230000004</v>
      </c>
      <c r="D34" s="18">
        <f t="shared" si="1"/>
        <v>5149.6827691666676</v>
      </c>
      <c r="E34" s="19">
        <f t="shared" si="2"/>
        <v>31.273377140688261</v>
      </c>
      <c r="F34" s="19">
        <f t="shared" si="3"/>
        <v>15.636688570344131</v>
      </c>
      <c r="G34" s="19">
        <f t="shared" si="4"/>
        <v>6.2546754281376522</v>
      </c>
      <c r="H34" s="20">
        <f t="shared" si="5"/>
        <v>29.70970828365385</v>
      </c>
    </row>
    <row r="35" spans="1:8" x14ac:dyDescent="0.2">
      <c r="A35" s="8">
        <f t="shared" si="6"/>
        <v>28</v>
      </c>
      <c r="B35" s="18">
        <v>50766.95</v>
      </c>
      <c r="C35" s="18">
        <f t="shared" si="0"/>
        <v>61884.912049999999</v>
      </c>
      <c r="D35" s="18">
        <f t="shared" si="1"/>
        <v>5157.0760041666663</v>
      </c>
      <c r="E35" s="19">
        <f t="shared" si="2"/>
        <v>31.318275328947369</v>
      </c>
      <c r="F35" s="19">
        <f t="shared" si="3"/>
        <v>15.659137664473684</v>
      </c>
      <c r="G35" s="19">
        <f t="shared" si="4"/>
        <v>6.2636550657894734</v>
      </c>
      <c r="H35" s="20">
        <f t="shared" si="5"/>
        <v>29.752361562499999</v>
      </c>
    </row>
    <row r="36" spans="1:8" x14ac:dyDescent="0.2">
      <c r="A36" s="8">
        <f t="shared" si="6"/>
        <v>29</v>
      </c>
      <c r="B36" s="18">
        <v>50834.35</v>
      </c>
      <c r="C36" s="18">
        <f t="shared" si="0"/>
        <v>61967.072650000002</v>
      </c>
      <c r="D36" s="18">
        <f t="shared" si="1"/>
        <v>5163.9227208333332</v>
      </c>
      <c r="E36" s="19">
        <f t="shared" si="2"/>
        <v>31.359854579959514</v>
      </c>
      <c r="F36" s="19">
        <f t="shared" si="3"/>
        <v>15.679927289979757</v>
      </c>
      <c r="G36" s="19">
        <f t="shared" si="4"/>
        <v>6.2719709159919024</v>
      </c>
      <c r="H36" s="20">
        <f t="shared" si="5"/>
        <v>29.791861850961538</v>
      </c>
    </row>
    <row r="37" spans="1:8" x14ac:dyDescent="0.2">
      <c r="A37" s="8">
        <f t="shared" si="6"/>
        <v>30</v>
      </c>
      <c r="B37" s="18">
        <v>50896.83</v>
      </c>
      <c r="C37" s="18">
        <f t="shared" si="0"/>
        <v>62043.235770000007</v>
      </c>
      <c r="D37" s="18">
        <f t="shared" si="1"/>
        <v>5170.2696475000002</v>
      </c>
      <c r="E37" s="19">
        <f t="shared" si="2"/>
        <v>31.398398669028342</v>
      </c>
      <c r="F37" s="19">
        <f t="shared" si="3"/>
        <v>15.699199334514171</v>
      </c>
      <c r="G37" s="19">
        <f t="shared" si="4"/>
        <v>6.2796797338056685</v>
      </c>
      <c r="H37" s="20">
        <f t="shared" si="5"/>
        <v>29.828478735576926</v>
      </c>
    </row>
    <row r="38" spans="1:8" x14ac:dyDescent="0.2">
      <c r="A38" s="8">
        <f t="shared" si="6"/>
        <v>31</v>
      </c>
      <c r="B38" s="18">
        <v>50954.65</v>
      </c>
      <c r="C38" s="18">
        <f t="shared" si="0"/>
        <v>62113.718350000003</v>
      </c>
      <c r="D38" s="18">
        <f t="shared" si="1"/>
        <v>5176.1431958333342</v>
      </c>
      <c r="E38" s="19">
        <f t="shared" si="2"/>
        <v>31.434067990890689</v>
      </c>
      <c r="F38" s="19">
        <f t="shared" si="3"/>
        <v>15.717033995445345</v>
      </c>
      <c r="G38" s="19">
        <f t="shared" si="4"/>
        <v>6.2868135981781377</v>
      </c>
      <c r="H38" s="20">
        <f t="shared" si="5"/>
        <v>29.862364591346154</v>
      </c>
    </row>
    <row r="39" spans="1:8" x14ac:dyDescent="0.2">
      <c r="A39" s="8">
        <f t="shared" si="6"/>
        <v>32</v>
      </c>
      <c r="B39" s="18">
        <v>51008.21</v>
      </c>
      <c r="C39" s="18">
        <f t="shared" si="0"/>
        <v>62179.007990000006</v>
      </c>
      <c r="D39" s="18">
        <f t="shared" si="1"/>
        <v>5181.5839991666671</v>
      </c>
      <c r="E39" s="19">
        <f t="shared" si="2"/>
        <v>31.467109306680165</v>
      </c>
      <c r="F39" s="19">
        <f t="shared" si="3"/>
        <v>15.733554653340082</v>
      </c>
      <c r="G39" s="19">
        <f t="shared" si="4"/>
        <v>6.2934218613360331</v>
      </c>
      <c r="H39" s="20">
        <f t="shared" si="5"/>
        <v>29.893753841346157</v>
      </c>
    </row>
    <row r="40" spans="1:8" x14ac:dyDescent="0.2">
      <c r="A40" s="8">
        <f t="shared" si="6"/>
        <v>33</v>
      </c>
      <c r="B40" s="18">
        <v>51057.79</v>
      </c>
      <c r="C40" s="18">
        <f t="shared" si="0"/>
        <v>62239.446010000007</v>
      </c>
      <c r="D40" s="18">
        <f t="shared" si="1"/>
        <v>5186.6205008333336</v>
      </c>
      <c r="E40" s="19">
        <f t="shared" si="2"/>
        <v>31.497695349190288</v>
      </c>
      <c r="F40" s="19">
        <f t="shared" si="3"/>
        <v>15.748847674595144</v>
      </c>
      <c r="G40" s="19">
        <f t="shared" si="4"/>
        <v>6.2995390698380573</v>
      </c>
      <c r="H40" s="20">
        <f t="shared" si="5"/>
        <v>29.922810581730772</v>
      </c>
    </row>
    <row r="41" spans="1:8" x14ac:dyDescent="0.2">
      <c r="A41" s="8">
        <f t="shared" si="6"/>
        <v>34</v>
      </c>
      <c r="B41" s="18">
        <v>51103.73</v>
      </c>
      <c r="C41" s="18">
        <f t="shared" si="0"/>
        <v>62295.446870000007</v>
      </c>
      <c r="D41" s="18">
        <f t="shared" si="1"/>
        <v>5191.287239166667</v>
      </c>
      <c r="E41" s="19">
        <f t="shared" si="2"/>
        <v>31.526035865384618</v>
      </c>
      <c r="F41" s="19">
        <f t="shared" si="3"/>
        <v>15.763017932692309</v>
      </c>
      <c r="G41" s="19">
        <f t="shared" si="4"/>
        <v>6.3052071730769237</v>
      </c>
      <c r="H41" s="20">
        <f t="shared" si="5"/>
        <v>29.949734072115387</v>
      </c>
    </row>
    <row r="42" spans="1:8" x14ac:dyDescent="0.2">
      <c r="A42" s="21">
        <f t="shared" si="6"/>
        <v>35</v>
      </c>
      <c r="B42" s="22">
        <v>51146.23</v>
      </c>
      <c r="C42" s="22">
        <f t="shared" si="0"/>
        <v>62347.25437000001</v>
      </c>
      <c r="D42" s="22">
        <f t="shared" si="1"/>
        <v>5195.6045308333341</v>
      </c>
      <c r="E42" s="23">
        <f t="shared" si="2"/>
        <v>31.552254235829963</v>
      </c>
      <c r="F42" s="23">
        <f t="shared" si="3"/>
        <v>15.776127117914982</v>
      </c>
      <c r="G42" s="23">
        <f t="shared" si="4"/>
        <v>6.3104508471659928</v>
      </c>
      <c r="H42" s="24">
        <f t="shared" si="5"/>
        <v>29.974641524038468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53"/>
  <sheetViews>
    <sheetView topLeftCell="A3" zoomScale="103" zoomScaleNormal="140" workbookViewId="0">
      <selection activeCell="L16" sqref="L16"/>
    </sheetView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9" width="8.85546875" style="2"/>
    <col min="10" max="10" width="10.7109375" style="2" bestFit="1" customWidth="1"/>
    <col min="11" max="11" width="15.28515625" style="2" customWidth="1"/>
    <col min="12" max="13" width="9.7109375" style="2" bestFit="1" customWidth="1"/>
    <col min="14" max="14" width="9" style="2" bestFit="1" customWidth="1"/>
    <col min="15" max="15" width="12.28515625" style="2" customWidth="1"/>
    <col min="16" max="16" width="12.7109375" style="2" customWidth="1"/>
    <col min="17" max="17" width="9.7109375" style="2" bestFit="1" customWidth="1"/>
    <col min="18" max="18" width="12.140625" style="2" customWidth="1"/>
    <col min="19" max="16384" width="8.85546875" style="2"/>
  </cols>
  <sheetData>
    <row r="1" spans="1:18" ht="15" x14ac:dyDescent="0.25">
      <c r="A1" s="1" t="s">
        <v>25</v>
      </c>
      <c r="B1" s="1" t="s">
        <v>72</v>
      </c>
    </row>
    <row r="2" spans="1:18" x14ac:dyDescent="0.2">
      <c r="A2" s="4"/>
      <c r="D2" s="3">
        <f>Inhoud!B4</f>
        <v>46054</v>
      </c>
    </row>
    <row r="3" spans="1:18" ht="15" x14ac:dyDescent="0.25">
      <c r="A3" s="1"/>
      <c r="B3" s="1"/>
      <c r="C3" s="5" t="s">
        <v>1</v>
      </c>
      <c r="D3" s="33">
        <f>Inhoud!B6</f>
        <v>1.2190000000000001</v>
      </c>
    </row>
    <row r="4" spans="1:1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1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  <c r="J5" s="17"/>
    </row>
    <row r="6" spans="1:1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  <c r="O6" s="41"/>
    </row>
    <row r="7" spans="1:18" x14ac:dyDescent="0.2">
      <c r="A7" s="8">
        <v>0</v>
      </c>
      <c r="B7" s="18">
        <v>37221.31</v>
      </c>
      <c r="C7" s="18">
        <f t="shared" ref="C7:C42" si="0">B7*$D$3</f>
        <v>45372.776890000001</v>
      </c>
      <c r="D7" s="18">
        <f t="shared" ref="D7:D42" si="1">B7/12*$D$3</f>
        <v>3781.0647408333334</v>
      </c>
      <c r="E7" s="19">
        <f t="shared" ref="E7:E42" si="2">C7/1976</f>
        <v>22.961931624493928</v>
      </c>
      <c r="F7" s="19">
        <f>E7/2</f>
        <v>11.480965812246964</v>
      </c>
      <c r="G7" s="19">
        <f>E7/5</f>
        <v>4.5923863248987855</v>
      </c>
      <c r="H7" s="20">
        <f>C7/2080</f>
        <v>21.813835043269233</v>
      </c>
      <c r="J7" s="42">
        <f>+D7*1.02</f>
        <v>3856.6860356500001</v>
      </c>
      <c r="K7" s="42">
        <v>3781.0709443850001</v>
      </c>
      <c r="L7" s="42"/>
      <c r="M7" s="42"/>
      <c r="N7" s="42"/>
      <c r="O7" s="42"/>
      <c r="P7" s="43"/>
      <c r="Q7" s="44"/>
      <c r="R7" s="43"/>
    </row>
    <row r="8" spans="1:18" x14ac:dyDescent="0.2">
      <c r="A8" s="8">
        <f>A7+1</f>
        <v>1</v>
      </c>
      <c r="B8" s="18">
        <v>38450.07</v>
      </c>
      <c r="C8" s="18">
        <f t="shared" si="0"/>
        <v>46870.635330000005</v>
      </c>
      <c r="D8" s="18">
        <f t="shared" si="1"/>
        <v>3905.8862775000002</v>
      </c>
      <c r="E8" s="19">
        <f t="shared" si="2"/>
        <v>23.719957150809719</v>
      </c>
      <c r="F8" s="19">
        <f t="shared" ref="F8:F42" si="3">E8/2</f>
        <v>11.85997857540486</v>
      </c>
      <c r="G8" s="19">
        <f t="shared" ref="G8:G42" si="4">E8/5</f>
        <v>4.7439914301619437</v>
      </c>
      <c r="H8" s="20">
        <f t="shared" ref="H8:H42" si="5">C8/2080</f>
        <v>22.533959293269234</v>
      </c>
      <c r="J8" s="42">
        <f>+D8*1.02</f>
        <v>3984.0040030500004</v>
      </c>
      <c r="K8" s="42">
        <v>3905.8926858450004</v>
      </c>
      <c r="L8" s="42"/>
      <c r="M8" s="42"/>
      <c r="N8" s="42"/>
      <c r="O8" s="42"/>
      <c r="P8" s="43"/>
      <c r="Q8" s="44"/>
      <c r="R8" s="43"/>
    </row>
    <row r="9" spans="1:18" x14ac:dyDescent="0.2">
      <c r="A9" s="8">
        <f t="shared" ref="A9:A42" si="6">A8+1</f>
        <v>2</v>
      </c>
      <c r="B9" s="18">
        <v>39651.35</v>
      </c>
      <c r="C9" s="18">
        <f t="shared" si="0"/>
        <v>48334.995650000004</v>
      </c>
      <c r="D9" s="18">
        <f t="shared" si="1"/>
        <v>4027.916304166667</v>
      </c>
      <c r="E9" s="19">
        <f t="shared" si="2"/>
        <v>24.461030187246966</v>
      </c>
      <c r="F9" s="19">
        <f t="shared" si="3"/>
        <v>12.230515093623483</v>
      </c>
      <c r="G9" s="19">
        <f t="shared" si="4"/>
        <v>4.8922060374493928</v>
      </c>
      <c r="H9" s="20">
        <f t="shared" si="5"/>
        <v>23.237978677884616</v>
      </c>
      <c r="J9" s="42">
        <f t="shared" ref="J9:J42" si="7">+D9*1.02</f>
        <v>4108.4746302500007</v>
      </c>
      <c r="K9" s="42">
        <f>+D9+80</f>
        <v>4107.916304166667</v>
      </c>
      <c r="L9" s="42"/>
      <c r="M9" s="42"/>
      <c r="N9" s="42"/>
      <c r="O9" s="42"/>
      <c r="P9" s="43"/>
      <c r="Q9" s="44"/>
      <c r="R9" s="43"/>
    </row>
    <row r="10" spans="1:18" x14ac:dyDescent="0.2">
      <c r="A10" s="8">
        <f t="shared" si="6"/>
        <v>3</v>
      </c>
      <c r="B10" s="18">
        <v>40824.269999999997</v>
      </c>
      <c r="C10" s="18">
        <f t="shared" si="0"/>
        <v>49764.785129999997</v>
      </c>
      <c r="D10" s="18">
        <f t="shared" si="1"/>
        <v>4147.0654274999997</v>
      </c>
      <c r="E10" s="19">
        <f t="shared" si="2"/>
        <v>25.18460785931174</v>
      </c>
      <c r="F10" s="19">
        <f t="shared" si="3"/>
        <v>12.59230392965587</v>
      </c>
      <c r="G10" s="19">
        <f t="shared" si="4"/>
        <v>5.0369215718623481</v>
      </c>
      <c r="H10" s="20">
        <f t="shared" si="5"/>
        <v>23.925377466346152</v>
      </c>
      <c r="J10" s="42">
        <f t="shared" si="7"/>
        <v>4230.0067360499997</v>
      </c>
      <c r="K10" s="42">
        <f t="shared" ref="K10:K42" si="8">+D10+80</f>
        <v>4227.0654274999997</v>
      </c>
      <c r="L10" s="42"/>
      <c r="M10" s="42"/>
      <c r="N10" s="42"/>
      <c r="O10" s="42"/>
      <c r="P10" s="43"/>
      <c r="Q10" s="44"/>
      <c r="R10" s="43"/>
    </row>
    <row r="11" spans="1:18" x14ac:dyDescent="0.2">
      <c r="A11" s="8">
        <f t="shared" si="6"/>
        <v>4</v>
      </c>
      <c r="B11" s="18">
        <v>42085.33</v>
      </c>
      <c r="C11" s="18">
        <f t="shared" si="0"/>
        <v>51302.017270000004</v>
      </c>
      <c r="D11" s="18">
        <f t="shared" si="1"/>
        <v>4275.1681058333343</v>
      </c>
      <c r="E11" s="19">
        <f t="shared" si="2"/>
        <v>25.962559347165993</v>
      </c>
      <c r="F11" s="19">
        <f t="shared" si="3"/>
        <v>12.981279673582996</v>
      </c>
      <c r="G11" s="19">
        <f t="shared" si="4"/>
        <v>5.1925118694331989</v>
      </c>
      <c r="H11" s="20">
        <f t="shared" si="5"/>
        <v>24.664431379807695</v>
      </c>
      <c r="J11" s="42">
        <f t="shared" si="7"/>
        <v>4360.671467950001</v>
      </c>
      <c r="K11" s="42">
        <f t="shared" si="8"/>
        <v>4355.1681058333343</v>
      </c>
      <c r="L11" s="42"/>
      <c r="M11" s="42"/>
      <c r="N11" s="42"/>
      <c r="O11" s="42"/>
      <c r="P11" s="43"/>
      <c r="Q11" s="44"/>
      <c r="R11" s="43"/>
    </row>
    <row r="12" spans="1:18" x14ac:dyDescent="0.2">
      <c r="A12" s="8">
        <f t="shared" si="6"/>
        <v>5</v>
      </c>
      <c r="B12" s="18">
        <v>43619.1</v>
      </c>
      <c r="C12" s="18">
        <f t="shared" si="0"/>
        <v>53171.6829</v>
      </c>
      <c r="D12" s="18">
        <f t="shared" si="1"/>
        <v>4430.973575</v>
      </c>
      <c r="E12" s="19">
        <f t="shared" si="2"/>
        <v>26.908746406882592</v>
      </c>
      <c r="F12" s="19">
        <f t="shared" si="3"/>
        <v>13.454373203441296</v>
      </c>
      <c r="G12" s="19">
        <f t="shared" si="4"/>
        <v>5.3817492813765186</v>
      </c>
      <c r="H12" s="20">
        <f t="shared" si="5"/>
        <v>25.56330908653846</v>
      </c>
      <c r="J12" s="42">
        <f t="shared" si="7"/>
        <v>4519.5930465000001</v>
      </c>
      <c r="K12" s="42">
        <f t="shared" si="8"/>
        <v>4510.973575</v>
      </c>
      <c r="L12" s="42"/>
      <c r="M12" s="42"/>
      <c r="N12" s="42"/>
      <c r="O12" s="42"/>
      <c r="P12" s="43"/>
      <c r="Q12" s="44"/>
      <c r="R12" s="43"/>
    </row>
    <row r="13" spans="1:18" x14ac:dyDescent="0.2">
      <c r="A13" s="8">
        <f t="shared" si="6"/>
        <v>6</v>
      </c>
      <c r="B13" s="18">
        <v>44034.09</v>
      </c>
      <c r="C13" s="18">
        <f t="shared" si="0"/>
        <v>53677.555710000001</v>
      </c>
      <c r="D13" s="18">
        <f t="shared" si="1"/>
        <v>4473.1296425</v>
      </c>
      <c r="E13" s="19">
        <f t="shared" si="2"/>
        <v>27.164754913967613</v>
      </c>
      <c r="F13" s="19">
        <f t="shared" si="3"/>
        <v>13.582377456983806</v>
      </c>
      <c r="G13" s="19">
        <f t="shared" si="4"/>
        <v>5.432950982793523</v>
      </c>
      <c r="H13" s="20">
        <f t="shared" si="5"/>
        <v>25.806517168269231</v>
      </c>
      <c r="J13" s="42">
        <f t="shared" si="7"/>
        <v>4562.59223535</v>
      </c>
      <c r="K13" s="42">
        <f t="shared" si="8"/>
        <v>4553.1296425</v>
      </c>
      <c r="L13" s="42"/>
      <c r="M13" s="42"/>
      <c r="N13" s="42"/>
      <c r="O13" s="42"/>
      <c r="P13" s="43"/>
      <c r="Q13" s="44"/>
      <c r="R13" s="43"/>
    </row>
    <row r="14" spans="1:18" x14ac:dyDescent="0.2">
      <c r="A14" s="8">
        <f t="shared" si="6"/>
        <v>7</v>
      </c>
      <c r="B14" s="18">
        <v>45387.59</v>
      </c>
      <c r="C14" s="18">
        <f t="shared" si="0"/>
        <v>55327.47221</v>
      </c>
      <c r="D14" s="18">
        <f t="shared" si="1"/>
        <v>4610.6226841666667</v>
      </c>
      <c r="E14" s="19">
        <f t="shared" si="2"/>
        <v>27.999732899797571</v>
      </c>
      <c r="F14" s="19">
        <f t="shared" si="3"/>
        <v>13.999866449898786</v>
      </c>
      <c r="G14" s="19">
        <f t="shared" si="4"/>
        <v>5.5999465799595143</v>
      </c>
      <c r="H14" s="20">
        <f t="shared" si="5"/>
        <v>26.599746254807691</v>
      </c>
      <c r="J14" s="42">
        <f t="shared" si="7"/>
        <v>4702.8351378500001</v>
      </c>
      <c r="K14" s="42">
        <f t="shared" si="8"/>
        <v>4690.6226841666667</v>
      </c>
      <c r="L14" s="42"/>
      <c r="M14" s="42"/>
      <c r="N14" s="42"/>
      <c r="O14" s="42"/>
      <c r="P14" s="43"/>
      <c r="Q14" s="44"/>
      <c r="R14" s="43"/>
    </row>
    <row r="15" spans="1:18" x14ac:dyDescent="0.2">
      <c r="A15" s="8">
        <f t="shared" si="6"/>
        <v>8</v>
      </c>
      <c r="B15" s="18">
        <v>45871.08</v>
      </c>
      <c r="C15" s="18">
        <f t="shared" si="0"/>
        <v>55916.846520000006</v>
      </c>
      <c r="D15" s="18">
        <f t="shared" si="1"/>
        <v>4659.7372100000002</v>
      </c>
      <c r="E15" s="19">
        <f t="shared" si="2"/>
        <v>28.297999251012151</v>
      </c>
      <c r="F15" s="19">
        <f t="shared" si="3"/>
        <v>14.148999625506075</v>
      </c>
      <c r="G15" s="19">
        <f t="shared" si="4"/>
        <v>5.6595998502024303</v>
      </c>
      <c r="H15" s="20">
        <f t="shared" si="5"/>
        <v>26.883099288461541</v>
      </c>
      <c r="J15" s="42">
        <f t="shared" si="7"/>
        <v>4752.9319542000003</v>
      </c>
      <c r="K15" s="42">
        <f t="shared" si="8"/>
        <v>4739.7372100000002</v>
      </c>
      <c r="L15" s="42"/>
      <c r="M15" s="42"/>
      <c r="N15" s="42"/>
      <c r="O15" s="42"/>
      <c r="P15" s="43"/>
      <c r="Q15" s="44"/>
      <c r="R15" s="43"/>
    </row>
    <row r="16" spans="1:18" x14ac:dyDescent="0.2">
      <c r="A16" s="8">
        <f t="shared" si="6"/>
        <v>9</v>
      </c>
      <c r="B16" s="18">
        <v>47170.59</v>
      </c>
      <c r="C16" s="18">
        <f t="shared" si="0"/>
        <v>57500.949209999999</v>
      </c>
      <c r="D16" s="18">
        <f t="shared" si="1"/>
        <v>4791.7457674999996</v>
      </c>
      <c r="E16" s="19">
        <f t="shared" si="2"/>
        <v>29.099670652834007</v>
      </c>
      <c r="F16" s="19">
        <f t="shared" si="3"/>
        <v>14.549835326417004</v>
      </c>
      <c r="G16" s="19">
        <f t="shared" si="4"/>
        <v>5.8199341305668018</v>
      </c>
      <c r="H16" s="20">
        <f t="shared" si="5"/>
        <v>27.644687120192309</v>
      </c>
      <c r="J16" s="42">
        <f t="shared" si="7"/>
        <v>4887.5806828499999</v>
      </c>
      <c r="K16" s="42">
        <f t="shared" si="8"/>
        <v>4871.7457674999996</v>
      </c>
      <c r="L16" s="42"/>
      <c r="M16" s="42"/>
      <c r="N16" s="42"/>
      <c r="O16" s="42"/>
      <c r="P16" s="43"/>
      <c r="Q16" s="44"/>
      <c r="R16" s="43"/>
    </row>
    <row r="17" spans="1:18" x14ac:dyDescent="0.2">
      <c r="A17" s="8">
        <f t="shared" si="6"/>
        <v>10</v>
      </c>
      <c r="B17" s="18">
        <v>47658.38</v>
      </c>
      <c r="C17" s="18">
        <f t="shared" si="0"/>
        <v>58095.565220000004</v>
      </c>
      <c r="D17" s="18">
        <f t="shared" si="1"/>
        <v>4841.2971016666661</v>
      </c>
      <c r="E17" s="19">
        <f t="shared" si="2"/>
        <v>29.40058968623482</v>
      </c>
      <c r="F17" s="19">
        <f t="shared" si="3"/>
        <v>14.70029484311741</v>
      </c>
      <c r="G17" s="19">
        <f t="shared" si="4"/>
        <v>5.8801179372469639</v>
      </c>
      <c r="H17" s="20">
        <f t="shared" si="5"/>
        <v>27.930560201923079</v>
      </c>
      <c r="J17" s="42">
        <f t="shared" si="7"/>
        <v>4938.1230436999995</v>
      </c>
      <c r="K17" s="42">
        <f t="shared" si="8"/>
        <v>4921.2971016666661</v>
      </c>
      <c r="L17" s="42"/>
      <c r="M17" s="42"/>
      <c r="N17" s="42"/>
      <c r="O17" s="42"/>
      <c r="P17" s="43"/>
      <c r="Q17" s="44"/>
      <c r="R17" s="43"/>
    </row>
    <row r="18" spans="1:18" x14ac:dyDescent="0.2">
      <c r="A18" s="8">
        <f t="shared" si="6"/>
        <v>11</v>
      </c>
      <c r="B18" s="18">
        <v>48850.05</v>
      </c>
      <c r="C18" s="18">
        <f t="shared" si="0"/>
        <v>59548.210950000008</v>
      </c>
      <c r="D18" s="18">
        <f t="shared" si="1"/>
        <v>4962.3509125</v>
      </c>
      <c r="E18" s="19">
        <f t="shared" si="2"/>
        <v>30.135734286437252</v>
      </c>
      <c r="F18" s="19">
        <f t="shared" si="3"/>
        <v>15.067867143218626</v>
      </c>
      <c r="G18" s="19">
        <f t="shared" si="4"/>
        <v>6.02714685728745</v>
      </c>
      <c r="H18" s="20">
        <f t="shared" si="5"/>
        <v>28.62894757211539</v>
      </c>
      <c r="J18" s="42">
        <f t="shared" si="7"/>
        <v>5061.5979307500002</v>
      </c>
      <c r="K18" s="42">
        <f t="shared" si="8"/>
        <v>5042.3509125</v>
      </c>
      <c r="L18" s="42"/>
      <c r="M18" s="42"/>
      <c r="N18" s="42"/>
      <c r="O18" s="42"/>
      <c r="P18" s="43"/>
      <c r="Q18" s="44"/>
      <c r="R18" s="43"/>
    </row>
    <row r="19" spans="1:18" x14ac:dyDescent="0.2">
      <c r="A19" s="8">
        <f t="shared" si="6"/>
        <v>12</v>
      </c>
      <c r="B19" s="18">
        <v>49477.39</v>
      </c>
      <c r="C19" s="18">
        <f t="shared" si="0"/>
        <v>60312.938410000002</v>
      </c>
      <c r="D19" s="18">
        <f t="shared" si="1"/>
        <v>5026.0782008333335</v>
      </c>
      <c r="E19" s="19">
        <f t="shared" si="2"/>
        <v>30.52274211032389</v>
      </c>
      <c r="F19" s="19">
        <f t="shared" si="3"/>
        <v>15.261371055161945</v>
      </c>
      <c r="G19" s="19">
        <f t="shared" si="4"/>
        <v>6.1045484220647781</v>
      </c>
      <c r="H19" s="20">
        <f t="shared" si="5"/>
        <v>28.996605004807694</v>
      </c>
      <c r="J19" s="42">
        <f t="shared" si="7"/>
        <v>5126.5997648500006</v>
      </c>
      <c r="K19" s="42">
        <f t="shared" si="8"/>
        <v>5106.0782008333335</v>
      </c>
      <c r="L19" s="42"/>
      <c r="M19" s="42"/>
      <c r="N19" s="42"/>
      <c r="O19" s="42"/>
      <c r="P19" s="43"/>
      <c r="Q19" s="44"/>
      <c r="R19" s="43"/>
    </row>
    <row r="20" spans="1:18" x14ac:dyDescent="0.2">
      <c r="A20" s="8">
        <f t="shared" si="6"/>
        <v>13</v>
      </c>
      <c r="B20" s="18">
        <v>50467.96</v>
      </c>
      <c r="C20" s="18">
        <f t="shared" si="0"/>
        <v>61520.443240000001</v>
      </c>
      <c r="D20" s="18">
        <f t="shared" si="1"/>
        <v>5126.7036033333334</v>
      </c>
      <c r="E20" s="19">
        <f t="shared" si="2"/>
        <v>31.133827550607286</v>
      </c>
      <c r="F20" s="19">
        <f t="shared" si="3"/>
        <v>15.566913775303643</v>
      </c>
      <c r="G20" s="19">
        <f t="shared" si="4"/>
        <v>6.2267655101214574</v>
      </c>
      <c r="H20" s="20">
        <f t="shared" si="5"/>
        <v>29.577136173076923</v>
      </c>
      <c r="J20" s="42">
        <f t="shared" si="7"/>
        <v>5229.2376753999997</v>
      </c>
      <c r="K20" s="42">
        <f t="shared" si="8"/>
        <v>5206.7036033333334</v>
      </c>
      <c r="L20" s="42"/>
      <c r="M20" s="42"/>
      <c r="N20" s="42"/>
      <c r="O20" s="42"/>
      <c r="P20" s="43"/>
      <c r="Q20" s="44"/>
      <c r="R20" s="43"/>
    </row>
    <row r="21" spans="1:18" x14ac:dyDescent="0.2">
      <c r="A21" s="8">
        <f t="shared" si="6"/>
        <v>14</v>
      </c>
      <c r="B21" s="18">
        <v>51349.81</v>
      </c>
      <c r="C21" s="18">
        <f t="shared" si="0"/>
        <v>62595.418389999999</v>
      </c>
      <c r="D21" s="18">
        <f t="shared" si="1"/>
        <v>5216.2848658333332</v>
      </c>
      <c r="E21" s="19">
        <f t="shared" si="2"/>
        <v>31.677843314777327</v>
      </c>
      <c r="F21" s="19">
        <f t="shared" si="3"/>
        <v>15.838921657388664</v>
      </c>
      <c r="G21" s="19">
        <f t="shared" si="4"/>
        <v>6.3355686629554651</v>
      </c>
      <c r="H21" s="20">
        <f t="shared" si="5"/>
        <v>30.09395114903846</v>
      </c>
      <c r="J21" s="42">
        <f t="shared" si="7"/>
        <v>5320.6105631500004</v>
      </c>
      <c r="K21" s="42">
        <f t="shared" si="8"/>
        <v>5296.2848658333332</v>
      </c>
      <c r="L21" s="42"/>
      <c r="M21" s="42"/>
      <c r="N21" s="42"/>
      <c r="O21" s="42"/>
      <c r="P21" s="43"/>
      <c r="Q21" s="44"/>
      <c r="R21" s="43"/>
    </row>
    <row r="22" spans="1:18" x14ac:dyDescent="0.2">
      <c r="A22" s="8">
        <f t="shared" si="6"/>
        <v>15</v>
      </c>
      <c r="B22" s="18">
        <v>52180.22</v>
      </c>
      <c r="C22" s="18">
        <f t="shared" si="0"/>
        <v>63607.688180000005</v>
      </c>
      <c r="D22" s="18">
        <f t="shared" si="1"/>
        <v>5300.6406816666668</v>
      </c>
      <c r="E22" s="19">
        <f t="shared" si="2"/>
        <v>32.190125597165995</v>
      </c>
      <c r="F22" s="19">
        <f t="shared" si="3"/>
        <v>16.095062798582997</v>
      </c>
      <c r="G22" s="19">
        <f t="shared" si="4"/>
        <v>6.438025119433199</v>
      </c>
      <c r="H22" s="20">
        <f t="shared" si="5"/>
        <v>30.580619317307693</v>
      </c>
      <c r="J22" s="42">
        <f t="shared" si="7"/>
        <v>5406.6534953</v>
      </c>
      <c r="K22" s="42">
        <f t="shared" si="8"/>
        <v>5380.6406816666668</v>
      </c>
      <c r="L22" s="42"/>
      <c r="M22" s="42"/>
      <c r="N22" s="42"/>
      <c r="O22" s="42"/>
      <c r="P22" s="43"/>
      <c r="Q22" s="44"/>
      <c r="R22" s="43"/>
    </row>
    <row r="23" spans="1:18" x14ac:dyDescent="0.2">
      <c r="A23" s="8">
        <f t="shared" si="6"/>
        <v>16</v>
      </c>
      <c r="B23" s="18">
        <v>53445.1</v>
      </c>
      <c r="C23" s="18">
        <f t="shared" si="0"/>
        <v>65149.5769</v>
      </c>
      <c r="D23" s="18">
        <f t="shared" si="1"/>
        <v>5429.1314083333336</v>
      </c>
      <c r="E23" s="19">
        <f t="shared" si="2"/>
        <v>32.97043365384615</v>
      </c>
      <c r="F23" s="19">
        <f t="shared" si="3"/>
        <v>16.485216826923075</v>
      </c>
      <c r="G23" s="19">
        <f t="shared" si="4"/>
        <v>6.5940867307692299</v>
      </c>
      <c r="H23" s="20">
        <f t="shared" si="5"/>
        <v>31.321911971153845</v>
      </c>
      <c r="J23" s="42">
        <f t="shared" si="7"/>
        <v>5537.7140365000005</v>
      </c>
      <c r="K23" s="42">
        <f t="shared" si="8"/>
        <v>5509.1314083333336</v>
      </c>
      <c r="L23" s="42"/>
      <c r="M23" s="42"/>
      <c r="N23" s="42"/>
      <c r="O23" s="42"/>
      <c r="P23" s="43"/>
      <c r="Q23" s="44"/>
      <c r="R23" s="43"/>
    </row>
    <row r="24" spans="1:18" x14ac:dyDescent="0.2">
      <c r="A24" s="8">
        <f t="shared" si="6"/>
        <v>17</v>
      </c>
      <c r="B24" s="18">
        <v>53893.01</v>
      </c>
      <c r="C24" s="18">
        <f t="shared" si="0"/>
        <v>65695.579190000004</v>
      </c>
      <c r="D24" s="18">
        <f t="shared" si="1"/>
        <v>5474.631599166667</v>
      </c>
      <c r="E24" s="19">
        <f t="shared" si="2"/>
        <v>33.246750602226726</v>
      </c>
      <c r="F24" s="19">
        <f t="shared" si="3"/>
        <v>16.623375301113363</v>
      </c>
      <c r="G24" s="19">
        <f t="shared" si="4"/>
        <v>6.6493501204453453</v>
      </c>
      <c r="H24" s="20">
        <f t="shared" si="5"/>
        <v>31.584413072115385</v>
      </c>
      <c r="J24" s="42">
        <f t="shared" si="7"/>
        <v>5584.12423115</v>
      </c>
      <c r="K24" s="42">
        <f t="shared" si="8"/>
        <v>5554.631599166667</v>
      </c>
      <c r="L24" s="42"/>
      <c r="M24" s="42"/>
      <c r="N24" s="42"/>
      <c r="O24" s="42"/>
      <c r="P24" s="43"/>
      <c r="Q24" s="44"/>
      <c r="R24" s="43"/>
    </row>
    <row r="25" spans="1:18" x14ac:dyDescent="0.2">
      <c r="A25" s="8">
        <f t="shared" si="6"/>
        <v>18</v>
      </c>
      <c r="B25" s="18">
        <v>55540.42</v>
      </c>
      <c r="C25" s="18">
        <f t="shared" si="0"/>
        <v>67703.771980000005</v>
      </c>
      <c r="D25" s="18">
        <f t="shared" si="1"/>
        <v>5641.9809983333334</v>
      </c>
      <c r="E25" s="19">
        <f t="shared" si="2"/>
        <v>34.263042500000005</v>
      </c>
      <c r="F25" s="19">
        <f t="shared" si="3"/>
        <v>17.131521250000002</v>
      </c>
      <c r="G25" s="19">
        <f t="shared" si="4"/>
        <v>6.8526085000000005</v>
      </c>
      <c r="H25" s="20">
        <f t="shared" si="5"/>
        <v>32.549890375000004</v>
      </c>
      <c r="J25" s="42">
        <f t="shared" si="7"/>
        <v>5754.8206183000002</v>
      </c>
      <c r="K25" s="42">
        <f t="shared" si="8"/>
        <v>5721.9809983333334</v>
      </c>
      <c r="L25" s="42"/>
      <c r="M25" s="42"/>
      <c r="N25" s="42"/>
      <c r="O25" s="42"/>
      <c r="P25" s="43"/>
      <c r="Q25" s="44"/>
      <c r="R25" s="43"/>
    </row>
    <row r="26" spans="1:18" x14ac:dyDescent="0.2">
      <c r="A26" s="8">
        <f t="shared" si="6"/>
        <v>19</v>
      </c>
      <c r="B26" s="18">
        <v>55605.21</v>
      </c>
      <c r="C26" s="18">
        <f t="shared" si="0"/>
        <v>67782.75099</v>
      </c>
      <c r="D26" s="18">
        <f t="shared" si="1"/>
        <v>5648.5625825000006</v>
      </c>
      <c r="E26" s="19">
        <f t="shared" si="2"/>
        <v>34.303011634615387</v>
      </c>
      <c r="F26" s="19">
        <f t="shared" si="3"/>
        <v>17.151505817307694</v>
      </c>
      <c r="G26" s="19">
        <f t="shared" si="4"/>
        <v>6.8606023269230771</v>
      </c>
      <c r="H26" s="20">
        <f t="shared" si="5"/>
        <v>32.587861052884612</v>
      </c>
      <c r="J26" s="42">
        <f t="shared" si="7"/>
        <v>5761.533834150001</v>
      </c>
      <c r="K26" s="42">
        <f t="shared" si="8"/>
        <v>5728.5625825000006</v>
      </c>
      <c r="L26" s="42"/>
      <c r="M26" s="42"/>
      <c r="N26" s="42"/>
      <c r="O26" s="42"/>
      <c r="P26" s="43"/>
      <c r="Q26" s="44"/>
      <c r="R26" s="43"/>
    </row>
    <row r="27" spans="1:18" x14ac:dyDescent="0.2">
      <c r="A27" s="8">
        <f t="shared" si="6"/>
        <v>20</v>
      </c>
      <c r="B27" s="18">
        <v>57635.71</v>
      </c>
      <c r="C27" s="18">
        <f t="shared" si="0"/>
        <v>70257.930489999999</v>
      </c>
      <c r="D27" s="18">
        <f t="shared" si="1"/>
        <v>5854.8275408333329</v>
      </c>
      <c r="E27" s="19">
        <f t="shared" si="2"/>
        <v>35.555632839068828</v>
      </c>
      <c r="F27" s="19">
        <f t="shared" si="3"/>
        <v>17.777816419534414</v>
      </c>
      <c r="G27" s="19">
        <f t="shared" si="4"/>
        <v>7.1111265678137654</v>
      </c>
      <c r="H27" s="20">
        <f t="shared" si="5"/>
        <v>33.777851197115382</v>
      </c>
      <c r="J27" s="42">
        <f t="shared" si="7"/>
        <v>5971.9240916499994</v>
      </c>
      <c r="K27" s="42">
        <f t="shared" si="8"/>
        <v>5934.8275408333329</v>
      </c>
      <c r="L27" s="42"/>
      <c r="M27" s="42"/>
      <c r="N27" s="42"/>
      <c r="O27" s="42"/>
      <c r="P27" s="43"/>
      <c r="Q27" s="44"/>
      <c r="R27" s="43"/>
    </row>
    <row r="28" spans="1:18" x14ac:dyDescent="0.2">
      <c r="A28" s="8">
        <f t="shared" si="6"/>
        <v>21</v>
      </c>
      <c r="B28" s="18">
        <v>57683.62</v>
      </c>
      <c r="C28" s="18">
        <f t="shared" si="0"/>
        <v>70316.332780000012</v>
      </c>
      <c r="D28" s="18">
        <f t="shared" si="1"/>
        <v>5859.694398333334</v>
      </c>
      <c r="E28" s="19">
        <f t="shared" si="2"/>
        <v>35.58518865384616</v>
      </c>
      <c r="F28" s="19">
        <f t="shared" si="3"/>
        <v>17.79259432692308</v>
      </c>
      <c r="G28" s="19">
        <f t="shared" si="4"/>
        <v>7.1170377307692316</v>
      </c>
      <c r="H28" s="20">
        <f t="shared" si="5"/>
        <v>33.805929221153853</v>
      </c>
      <c r="J28" s="42">
        <f t="shared" si="7"/>
        <v>5976.8882863000008</v>
      </c>
      <c r="K28" s="42">
        <f t="shared" si="8"/>
        <v>5939.694398333334</v>
      </c>
      <c r="L28" s="42"/>
      <c r="M28" s="42"/>
      <c r="N28" s="42"/>
      <c r="O28" s="42"/>
      <c r="P28" s="43"/>
      <c r="Q28" s="44"/>
      <c r="R28" s="43"/>
    </row>
    <row r="29" spans="1:18" x14ac:dyDescent="0.2">
      <c r="A29" s="8">
        <f t="shared" si="6"/>
        <v>22</v>
      </c>
      <c r="B29" s="18">
        <v>59731.03</v>
      </c>
      <c r="C29" s="18">
        <f t="shared" si="0"/>
        <v>72812.125570000004</v>
      </c>
      <c r="D29" s="18">
        <f t="shared" si="1"/>
        <v>6067.6771308333336</v>
      </c>
      <c r="E29" s="19">
        <f t="shared" si="2"/>
        <v>36.848241685222675</v>
      </c>
      <c r="F29" s="19">
        <f t="shared" si="3"/>
        <v>18.424120842611337</v>
      </c>
      <c r="G29" s="19">
        <f t="shared" si="4"/>
        <v>7.3696483370445351</v>
      </c>
      <c r="H29" s="20">
        <f t="shared" si="5"/>
        <v>35.00582960096154</v>
      </c>
      <c r="J29" s="42">
        <f t="shared" si="7"/>
        <v>6189.03067345</v>
      </c>
      <c r="K29" s="42">
        <f t="shared" si="8"/>
        <v>6147.6771308333336</v>
      </c>
      <c r="L29" s="42"/>
      <c r="M29" s="42"/>
      <c r="N29" s="42"/>
      <c r="O29" s="42"/>
      <c r="P29" s="43"/>
      <c r="Q29" s="44"/>
      <c r="R29" s="43"/>
    </row>
    <row r="30" spans="1:18" x14ac:dyDescent="0.2">
      <c r="A30" s="8">
        <f t="shared" si="6"/>
        <v>23</v>
      </c>
      <c r="B30" s="18">
        <v>61826.32</v>
      </c>
      <c r="C30" s="18">
        <f t="shared" si="0"/>
        <v>75366.284079999998</v>
      </c>
      <c r="D30" s="18">
        <f t="shared" si="1"/>
        <v>6280.523673333334</v>
      </c>
      <c r="E30" s="19">
        <f t="shared" si="2"/>
        <v>38.140832024291498</v>
      </c>
      <c r="F30" s="19">
        <f t="shared" si="3"/>
        <v>19.070416012145749</v>
      </c>
      <c r="G30" s="19">
        <f t="shared" si="4"/>
        <v>7.6281664048583</v>
      </c>
      <c r="H30" s="20">
        <f t="shared" si="5"/>
        <v>36.233790423076925</v>
      </c>
      <c r="J30" s="42">
        <f t="shared" si="7"/>
        <v>6406.134146800001</v>
      </c>
      <c r="K30" s="42">
        <f t="shared" si="8"/>
        <v>6360.523673333334</v>
      </c>
      <c r="L30" s="42"/>
      <c r="M30" s="42"/>
      <c r="N30" s="42"/>
      <c r="O30" s="42"/>
      <c r="P30" s="43"/>
      <c r="Q30" s="44"/>
      <c r="R30" s="43"/>
    </row>
    <row r="31" spans="1:18" x14ac:dyDescent="0.2">
      <c r="A31" s="8">
        <f t="shared" si="6"/>
        <v>24</v>
      </c>
      <c r="B31" s="18">
        <v>63873.73</v>
      </c>
      <c r="C31" s="18">
        <f t="shared" si="0"/>
        <v>77862.076870000004</v>
      </c>
      <c r="D31" s="18">
        <f t="shared" si="1"/>
        <v>6488.5064058333346</v>
      </c>
      <c r="E31" s="19">
        <f t="shared" si="2"/>
        <v>39.40388505566802</v>
      </c>
      <c r="F31" s="19">
        <f t="shared" si="3"/>
        <v>19.70194252783401</v>
      </c>
      <c r="G31" s="19">
        <f t="shared" si="4"/>
        <v>7.8807770111336044</v>
      </c>
      <c r="H31" s="20">
        <f t="shared" si="5"/>
        <v>37.43369080288462</v>
      </c>
      <c r="J31" s="42">
        <f t="shared" si="7"/>
        <v>6618.2765339500011</v>
      </c>
      <c r="K31" s="42">
        <f t="shared" si="8"/>
        <v>6568.5064058333346</v>
      </c>
      <c r="L31" s="42"/>
      <c r="M31" s="42"/>
      <c r="N31" s="42"/>
      <c r="O31" s="42"/>
      <c r="P31" s="43"/>
      <c r="Q31" s="44"/>
      <c r="R31" s="43"/>
    </row>
    <row r="32" spans="1:18" x14ac:dyDescent="0.2">
      <c r="A32" s="8">
        <f t="shared" si="6"/>
        <v>25</v>
      </c>
      <c r="B32" s="18">
        <v>63989.62</v>
      </c>
      <c r="C32" s="18">
        <f t="shared" si="0"/>
        <v>78003.346780000007</v>
      </c>
      <c r="D32" s="18">
        <f t="shared" si="1"/>
        <v>6500.2788983333339</v>
      </c>
      <c r="E32" s="19">
        <f t="shared" si="2"/>
        <v>39.47537792510122</v>
      </c>
      <c r="F32" s="19">
        <f t="shared" si="3"/>
        <v>19.73768896255061</v>
      </c>
      <c r="G32" s="19">
        <f t="shared" si="4"/>
        <v>7.8950755850202441</v>
      </c>
      <c r="H32" s="20">
        <f t="shared" si="5"/>
        <v>37.501609028846154</v>
      </c>
      <c r="J32" s="42">
        <f t="shared" si="7"/>
        <v>6630.2844763000003</v>
      </c>
      <c r="K32" s="42">
        <f t="shared" si="8"/>
        <v>6580.2788983333339</v>
      </c>
      <c r="L32" s="42"/>
      <c r="M32" s="42"/>
      <c r="N32" s="42"/>
      <c r="O32" s="42"/>
      <c r="P32" s="43"/>
      <c r="Q32" s="44"/>
      <c r="R32" s="43"/>
    </row>
    <row r="33" spans="1:18" x14ac:dyDescent="0.2">
      <c r="A33" s="8">
        <f t="shared" si="6"/>
        <v>26</v>
      </c>
      <c r="B33" s="18">
        <v>64097</v>
      </c>
      <c r="C33" s="18">
        <f t="shared" si="0"/>
        <v>78134.243000000002</v>
      </c>
      <c r="D33" s="18">
        <f t="shared" si="1"/>
        <v>6511.1869166666675</v>
      </c>
      <c r="E33" s="19">
        <f t="shared" si="2"/>
        <v>39.541620951417002</v>
      </c>
      <c r="F33" s="19">
        <f t="shared" si="3"/>
        <v>19.770810475708501</v>
      </c>
      <c r="G33" s="19">
        <f t="shared" si="4"/>
        <v>7.9083241902834001</v>
      </c>
      <c r="H33" s="20">
        <f t="shared" si="5"/>
        <v>37.564539903846153</v>
      </c>
      <c r="J33" s="42">
        <f t="shared" si="7"/>
        <v>6641.4106550000006</v>
      </c>
      <c r="K33" s="42">
        <f t="shared" si="8"/>
        <v>6591.1869166666675</v>
      </c>
      <c r="L33" s="42"/>
      <c r="M33" s="42"/>
      <c r="N33" s="42"/>
      <c r="O33" s="42"/>
      <c r="P33" s="43"/>
      <c r="Q33" s="44"/>
      <c r="R33" s="43"/>
    </row>
    <row r="34" spans="1:18" x14ac:dyDescent="0.2">
      <c r="A34" s="8">
        <f t="shared" si="6"/>
        <v>27</v>
      </c>
      <c r="B34" s="18">
        <v>64196.480000000003</v>
      </c>
      <c r="C34" s="18">
        <f t="shared" si="0"/>
        <v>78255.509120000002</v>
      </c>
      <c r="D34" s="18">
        <f t="shared" si="1"/>
        <v>6521.2924266666678</v>
      </c>
      <c r="E34" s="19">
        <f t="shared" si="2"/>
        <v>39.602990445344133</v>
      </c>
      <c r="F34" s="19">
        <f t="shared" si="3"/>
        <v>19.801495222672067</v>
      </c>
      <c r="G34" s="19">
        <f t="shared" si="4"/>
        <v>7.920598089068827</v>
      </c>
      <c r="H34" s="20">
        <f t="shared" si="5"/>
        <v>37.622840923076922</v>
      </c>
      <c r="J34" s="42">
        <f t="shared" si="7"/>
        <v>6651.7182752000017</v>
      </c>
      <c r="K34" s="42">
        <f t="shared" si="8"/>
        <v>6601.2924266666678</v>
      </c>
      <c r="L34" s="42"/>
      <c r="M34" s="42"/>
      <c r="N34" s="42"/>
      <c r="O34" s="42"/>
      <c r="P34" s="43"/>
      <c r="Q34" s="44"/>
      <c r="R34" s="43"/>
    </row>
    <row r="35" spans="1:18" x14ac:dyDescent="0.2">
      <c r="A35" s="8">
        <f t="shared" si="6"/>
        <v>28</v>
      </c>
      <c r="B35" s="18">
        <v>64288.65</v>
      </c>
      <c r="C35" s="18">
        <f t="shared" si="0"/>
        <v>78367.864350000003</v>
      </c>
      <c r="D35" s="18">
        <f t="shared" si="1"/>
        <v>6530.6553625000006</v>
      </c>
      <c r="E35" s="19">
        <f t="shared" si="2"/>
        <v>39.659850379554655</v>
      </c>
      <c r="F35" s="19">
        <f t="shared" si="3"/>
        <v>19.829925189777327</v>
      </c>
      <c r="G35" s="19">
        <f t="shared" si="4"/>
        <v>7.9319700759109306</v>
      </c>
      <c r="H35" s="20">
        <f t="shared" si="5"/>
        <v>37.676857860576924</v>
      </c>
      <c r="J35" s="42">
        <f t="shared" si="7"/>
        <v>6661.2684697500008</v>
      </c>
      <c r="K35" s="42">
        <f t="shared" si="8"/>
        <v>6610.6553625000006</v>
      </c>
      <c r="L35" s="42"/>
      <c r="M35" s="42"/>
      <c r="N35" s="42"/>
      <c r="O35" s="42"/>
      <c r="P35" s="43"/>
      <c r="Q35" s="44"/>
      <c r="R35" s="43"/>
    </row>
    <row r="36" spans="1:18" x14ac:dyDescent="0.2">
      <c r="A36" s="8">
        <f t="shared" si="6"/>
        <v>29</v>
      </c>
      <c r="B36" s="18">
        <v>64373.99</v>
      </c>
      <c r="C36" s="18">
        <f t="shared" si="0"/>
        <v>78471.893810000009</v>
      </c>
      <c r="D36" s="18">
        <f t="shared" si="1"/>
        <v>6539.3244841666665</v>
      </c>
      <c r="E36" s="19">
        <f t="shared" si="2"/>
        <v>39.712496867408909</v>
      </c>
      <c r="F36" s="19">
        <f t="shared" si="3"/>
        <v>19.856248433704454</v>
      </c>
      <c r="G36" s="19">
        <f t="shared" si="4"/>
        <v>7.9424993734817821</v>
      </c>
      <c r="H36" s="20">
        <f t="shared" si="5"/>
        <v>37.726872024038464</v>
      </c>
      <c r="J36" s="42">
        <f t="shared" si="7"/>
        <v>6670.1109738499999</v>
      </c>
      <c r="K36" s="42">
        <f t="shared" si="8"/>
        <v>6619.3244841666665</v>
      </c>
      <c r="L36" s="42"/>
      <c r="M36" s="42"/>
      <c r="N36" s="42"/>
      <c r="O36" s="42"/>
      <c r="P36" s="43"/>
      <c r="Q36" s="44"/>
      <c r="R36" s="43"/>
    </row>
    <row r="37" spans="1:18" x14ac:dyDescent="0.2">
      <c r="A37" s="8">
        <f t="shared" si="6"/>
        <v>30</v>
      </c>
      <c r="B37" s="18">
        <v>64453.120000000003</v>
      </c>
      <c r="C37" s="18">
        <f t="shared" si="0"/>
        <v>78568.35328000001</v>
      </c>
      <c r="D37" s="18">
        <f t="shared" si="1"/>
        <v>6547.3627733333333</v>
      </c>
      <c r="E37" s="19">
        <f t="shared" si="2"/>
        <v>39.761312388663974</v>
      </c>
      <c r="F37" s="19">
        <f t="shared" si="3"/>
        <v>19.880656194331987</v>
      </c>
      <c r="G37" s="19">
        <f t="shared" si="4"/>
        <v>7.9522624777327948</v>
      </c>
      <c r="H37" s="20">
        <f t="shared" si="5"/>
        <v>37.773246769230774</v>
      </c>
      <c r="J37" s="42">
        <f t="shared" si="7"/>
        <v>6678.3100288000005</v>
      </c>
      <c r="K37" s="42">
        <f t="shared" si="8"/>
        <v>6627.3627733333333</v>
      </c>
      <c r="L37" s="42"/>
      <c r="M37" s="42"/>
      <c r="N37" s="42"/>
      <c r="O37" s="42"/>
      <c r="P37" s="43"/>
      <c r="Q37" s="44"/>
      <c r="R37" s="43"/>
    </row>
    <row r="38" spans="1:18" x14ac:dyDescent="0.2">
      <c r="A38" s="8">
        <f t="shared" si="6"/>
        <v>31</v>
      </c>
      <c r="B38" s="18">
        <v>64526.34</v>
      </c>
      <c r="C38" s="18">
        <f t="shared" si="0"/>
        <v>78657.608460000003</v>
      </c>
      <c r="D38" s="18">
        <f t="shared" si="1"/>
        <v>6554.8007049999997</v>
      </c>
      <c r="E38" s="19">
        <f t="shared" si="2"/>
        <v>39.806482014170044</v>
      </c>
      <c r="F38" s="19">
        <f t="shared" si="3"/>
        <v>19.903241007085022</v>
      </c>
      <c r="G38" s="19">
        <f t="shared" si="4"/>
        <v>7.9612964028340087</v>
      </c>
      <c r="H38" s="20">
        <f t="shared" si="5"/>
        <v>37.816157913461538</v>
      </c>
      <c r="J38" s="42">
        <f t="shared" si="7"/>
        <v>6685.8967191000002</v>
      </c>
      <c r="K38" s="42">
        <f t="shared" si="8"/>
        <v>6634.8007049999997</v>
      </c>
      <c r="L38" s="42"/>
      <c r="M38" s="42"/>
      <c r="N38" s="42"/>
      <c r="O38" s="42"/>
      <c r="P38" s="43"/>
      <c r="Q38" s="44"/>
      <c r="R38" s="43"/>
    </row>
    <row r="39" spans="1:18" x14ac:dyDescent="0.2">
      <c r="A39" s="8">
        <f t="shared" si="6"/>
        <v>32</v>
      </c>
      <c r="B39" s="18">
        <v>64594.17</v>
      </c>
      <c r="C39" s="18">
        <f t="shared" si="0"/>
        <v>78740.29323000001</v>
      </c>
      <c r="D39" s="18">
        <f t="shared" si="1"/>
        <v>6561.6911024999999</v>
      </c>
      <c r="E39" s="19">
        <f t="shared" si="2"/>
        <v>39.848326533400815</v>
      </c>
      <c r="F39" s="19">
        <f t="shared" si="3"/>
        <v>19.924163266700408</v>
      </c>
      <c r="G39" s="19">
        <f t="shared" si="4"/>
        <v>7.969665306680163</v>
      </c>
      <c r="H39" s="20">
        <f t="shared" si="5"/>
        <v>37.855910206730776</v>
      </c>
      <c r="J39" s="42">
        <f t="shared" si="7"/>
        <v>6692.9249245500005</v>
      </c>
      <c r="K39" s="42">
        <f t="shared" si="8"/>
        <v>6641.6911024999999</v>
      </c>
      <c r="L39" s="42"/>
      <c r="M39" s="42"/>
      <c r="N39" s="42"/>
      <c r="O39" s="42"/>
      <c r="P39" s="43"/>
      <c r="Q39" s="44"/>
      <c r="R39" s="43"/>
    </row>
    <row r="40" spans="1:18" x14ac:dyDescent="0.2">
      <c r="A40" s="8">
        <f t="shared" si="6"/>
        <v>33</v>
      </c>
      <c r="B40" s="18">
        <v>64656.95</v>
      </c>
      <c r="C40" s="18">
        <f t="shared" si="0"/>
        <v>78816.822050000002</v>
      </c>
      <c r="D40" s="18">
        <f t="shared" si="1"/>
        <v>6568.0685041666666</v>
      </c>
      <c r="E40" s="19">
        <f t="shared" si="2"/>
        <v>39.887055693319837</v>
      </c>
      <c r="F40" s="19">
        <f t="shared" si="3"/>
        <v>19.943527846659919</v>
      </c>
      <c r="G40" s="19">
        <f t="shared" si="4"/>
        <v>7.9774111386639674</v>
      </c>
      <c r="H40" s="20">
        <f t="shared" si="5"/>
        <v>37.892702908653845</v>
      </c>
      <c r="J40" s="42">
        <f t="shared" si="7"/>
        <v>6699.4298742500005</v>
      </c>
      <c r="K40" s="42">
        <f t="shared" si="8"/>
        <v>6648.0685041666666</v>
      </c>
      <c r="L40" s="42"/>
      <c r="M40" s="42"/>
      <c r="N40" s="42"/>
      <c r="O40" s="42"/>
      <c r="P40" s="43"/>
      <c r="Q40" s="44"/>
      <c r="R40" s="43"/>
    </row>
    <row r="41" spans="1:18" x14ac:dyDescent="0.2">
      <c r="A41" s="8">
        <f t="shared" si="6"/>
        <v>34</v>
      </c>
      <c r="B41" s="18">
        <v>64715.13</v>
      </c>
      <c r="C41" s="18">
        <f t="shared" si="0"/>
        <v>78887.743470000001</v>
      </c>
      <c r="D41" s="18">
        <f t="shared" si="1"/>
        <v>6573.9786224999998</v>
      </c>
      <c r="E41" s="19">
        <f t="shared" si="2"/>
        <v>39.922947100202428</v>
      </c>
      <c r="F41" s="19">
        <f t="shared" si="3"/>
        <v>19.961473550101214</v>
      </c>
      <c r="G41" s="19">
        <f t="shared" si="4"/>
        <v>7.9845894200404857</v>
      </c>
      <c r="H41" s="20">
        <f t="shared" si="5"/>
        <v>37.926799745192305</v>
      </c>
      <c r="J41" s="42">
        <f t="shared" si="7"/>
        <v>6705.4581949499998</v>
      </c>
      <c r="K41" s="42">
        <f t="shared" si="8"/>
        <v>6653.9786224999998</v>
      </c>
      <c r="L41" s="42"/>
      <c r="M41" s="42"/>
      <c r="N41" s="42"/>
      <c r="O41" s="42"/>
      <c r="P41" s="43"/>
      <c r="Q41" s="44"/>
      <c r="R41" s="43"/>
    </row>
    <row r="42" spans="1:18" x14ac:dyDescent="0.2">
      <c r="A42" s="21">
        <f t="shared" si="6"/>
        <v>35</v>
      </c>
      <c r="B42" s="22">
        <v>64768.95</v>
      </c>
      <c r="C42" s="22">
        <f t="shared" si="0"/>
        <v>78953.350050000008</v>
      </c>
      <c r="D42" s="22">
        <f t="shared" si="1"/>
        <v>6579.4458374999995</v>
      </c>
      <c r="E42" s="23">
        <f t="shared" si="2"/>
        <v>39.956148810728749</v>
      </c>
      <c r="F42" s="23">
        <f t="shared" si="3"/>
        <v>19.978074405364374</v>
      </c>
      <c r="G42" s="23">
        <f t="shared" si="4"/>
        <v>7.9912297621457498</v>
      </c>
      <c r="H42" s="24">
        <f t="shared" si="5"/>
        <v>37.958341370192315</v>
      </c>
      <c r="J42" s="42">
        <f t="shared" si="7"/>
        <v>6711.0347542499994</v>
      </c>
      <c r="K42" s="42">
        <f t="shared" si="8"/>
        <v>6659.4458374999995</v>
      </c>
      <c r="L42" s="42"/>
      <c r="M42" s="42"/>
      <c r="N42" s="42"/>
      <c r="O42" s="42"/>
      <c r="P42" s="43"/>
      <c r="Q42" s="44"/>
      <c r="R42" s="43"/>
    </row>
    <row r="43" spans="1:18" x14ac:dyDescent="0.2">
      <c r="D43" s="49">
        <f>SUM(D7:D42)</f>
        <v>198310.28647166665</v>
      </c>
      <c r="J43" s="43">
        <f>SUM(J7:J42)</f>
        <v>202276.49220110005</v>
      </c>
      <c r="K43" s="43">
        <f>SUM(K7:K42)</f>
        <v>201030.29908356332</v>
      </c>
    </row>
    <row r="44" spans="1:18" x14ac:dyDescent="0.2">
      <c r="J44" s="2">
        <f>+J43/D43</f>
        <v>1.0200000000000002</v>
      </c>
      <c r="K44" s="2">
        <f>+K43/D43</f>
        <v>1.0137159431328102</v>
      </c>
    </row>
    <row r="46" spans="1:18" x14ac:dyDescent="0.2">
      <c r="K46" s="50">
        <v>800000000</v>
      </c>
    </row>
    <row r="47" spans="1:18" x14ac:dyDescent="0.2">
      <c r="K47" s="50">
        <f>+K46*2%</f>
        <v>16000000</v>
      </c>
      <c r="L47" s="51">
        <v>0.02</v>
      </c>
    </row>
    <row r="48" spans="1:18" x14ac:dyDescent="0.2">
      <c r="J48" s="53">
        <f>16000000-K48</f>
        <v>1600000.0000000019</v>
      </c>
      <c r="K48" s="50">
        <f>800000000*L48</f>
        <v>14399999.999999998</v>
      </c>
      <c r="L48" s="52">
        <v>1.7999999999999999E-2</v>
      </c>
    </row>
    <row r="49" spans="10:12" x14ac:dyDescent="0.2">
      <c r="J49" s="53">
        <f t="shared" ref="J49:J53" si="9">16000000-K49</f>
        <v>1999999.9999999981</v>
      </c>
      <c r="K49" s="50">
        <f t="shared" ref="K49:K53" si="10">800000000*L49</f>
        <v>14000000.000000002</v>
      </c>
      <c r="L49" s="52">
        <v>1.7500000000000002E-2</v>
      </c>
    </row>
    <row r="50" spans="10:12" x14ac:dyDescent="0.2">
      <c r="J50" s="53">
        <f t="shared" si="9"/>
        <v>2399999.9999999981</v>
      </c>
      <c r="K50" s="50">
        <f t="shared" si="10"/>
        <v>13600000.000000002</v>
      </c>
      <c r="L50" s="52">
        <v>1.7000000000000001E-2</v>
      </c>
    </row>
    <row r="51" spans="10:12" x14ac:dyDescent="0.2">
      <c r="J51" s="53">
        <f t="shared" si="9"/>
        <v>2800000</v>
      </c>
      <c r="K51" s="50">
        <f t="shared" si="10"/>
        <v>13200000</v>
      </c>
      <c r="L51" s="52">
        <v>1.6500000000000001E-2</v>
      </c>
    </row>
    <row r="52" spans="10:12" x14ac:dyDescent="0.2">
      <c r="J52" s="53">
        <f t="shared" si="9"/>
        <v>3200000</v>
      </c>
      <c r="K52" s="50">
        <f t="shared" si="10"/>
        <v>12800000</v>
      </c>
      <c r="L52" s="52">
        <v>1.6E-2</v>
      </c>
    </row>
    <row r="53" spans="10:12" x14ac:dyDescent="0.2">
      <c r="J53" s="53">
        <f t="shared" si="9"/>
        <v>3600000</v>
      </c>
      <c r="K53" s="50">
        <f t="shared" si="10"/>
        <v>12400000</v>
      </c>
      <c r="L53" s="52">
        <v>1.55E-2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26</v>
      </c>
      <c r="B1" s="1" t="s">
        <v>60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37251.08</v>
      </c>
      <c r="C7" s="18">
        <f t="shared" ref="C7:C42" si="0">B7*$D$3</f>
        <v>45409.066520000008</v>
      </c>
      <c r="D7" s="18">
        <f t="shared" ref="D7:D42" si="1">B7/12*$D$3</f>
        <v>3784.0888766666667</v>
      </c>
      <c r="E7" s="19">
        <f t="shared" ref="E7:E42" si="2">C7/1976</f>
        <v>22.980296821862353</v>
      </c>
      <c r="F7" s="19">
        <f>E7/2</f>
        <v>11.490148410931177</v>
      </c>
      <c r="G7" s="19">
        <f>E7/5</f>
        <v>4.5960593643724703</v>
      </c>
      <c r="H7" s="20">
        <f>C7/2080</f>
        <v>21.831281980769234</v>
      </c>
    </row>
    <row r="8" spans="1:8" x14ac:dyDescent="0.2">
      <c r="A8" s="8">
        <f>A7+1</f>
        <v>1</v>
      </c>
      <c r="B8" s="18">
        <v>38325.64</v>
      </c>
      <c r="C8" s="18">
        <f t="shared" si="0"/>
        <v>46718.955160000005</v>
      </c>
      <c r="D8" s="18">
        <f t="shared" si="1"/>
        <v>3893.2462633333334</v>
      </c>
      <c r="E8" s="19">
        <f t="shared" si="2"/>
        <v>23.643195931174091</v>
      </c>
      <c r="F8" s="19">
        <f t="shared" ref="F8:F42" si="3">E8/2</f>
        <v>11.821597965587046</v>
      </c>
      <c r="G8" s="19">
        <f t="shared" ref="G8:G42" si="4">E8/5</f>
        <v>4.728639186234818</v>
      </c>
      <c r="H8" s="20">
        <f t="shared" ref="H8:H42" si="5">C8/2080</f>
        <v>22.461036134615387</v>
      </c>
    </row>
    <row r="9" spans="1:8" x14ac:dyDescent="0.2">
      <c r="A9" s="8">
        <f t="shared" ref="A9:A42" si="6">A8+1</f>
        <v>2</v>
      </c>
      <c r="B9" s="18">
        <v>39444.959999999999</v>
      </c>
      <c r="C9" s="18">
        <f t="shared" si="0"/>
        <v>48083.406240000004</v>
      </c>
      <c r="D9" s="18">
        <f t="shared" si="1"/>
        <v>4006.9505200000003</v>
      </c>
      <c r="E9" s="19">
        <f t="shared" si="2"/>
        <v>24.333707611336035</v>
      </c>
      <c r="F9" s="19">
        <f t="shared" si="3"/>
        <v>12.166853805668017</v>
      </c>
      <c r="G9" s="19">
        <f t="shared" si="4"/>
        <v>4.8667415222672066</v>
      </c>
      <c r="H9" s="20">
        <f t="shared" si="5"/>
        <v>23.117022230769233</v>
      </c>
    </row>
    <row r="10" spans="1:8" x14ac:dyDescent="0.2">
      <c r="A10" s="8">
        <f t="shared" si="6"/>
        <v>3</v>
      </c>
      <c r="B10" s="18">
        <v>40564.269999999997</v>
      </c>
      <c r="C10" s="18">
        <f t="shared" si="0"/>
        <v>49447.845130000002</v>
      </c>
      <c r="D10" s="18">
        <f t="shared" si="1"/>
        <v>4120.6537608333329</v>
      </c>
      <c r="E10" s="19">
        <f t="shared" si="2"/>
        <v>25.024213122469636</v>
      </c>
      <c r="F10" s="19">
        <f t="shared" si="3"/>
        <v>12.512106561234818</v>
      </c>
      <c r="G10" s="19">
        <f t="shared" si="4"/>
        <v>5.0048426244939268</v>
      </c>
      <c r="H10" s="20">
        <f t="shared" si="5"/>
        <v>23.773002466346156</v>
      </c>
    </row>
    <row r="11" spans="1:8" x14ac:dyDescent="0.2">
      <c r="A11" s="8">
        <f t="shared" si="6"/>
        <v>4</v>
      </c>
      <c r="B11" s="18">
        <v>41907.46</v>
      </c>
      <c r="C11" s="18">
        <f t="shared" si="0"/>
        <v>51085.193740000002</v>
      </c>
      <c r="D11" s="18">
        <f t="shared" si="1"/>
        <v>4257.0994783333335</v>
      </c>
      <c r="E11" s="19">
        <f t="shared" si="2"/>
        <v>25.852830840080973</v>
      </c>
      <c r="F11" s="19">
        <f t="shared" si="3"/>
        <v>12.926415420040486</v>
      </c>
      <c r="G11" s="19">
        <f t="shared" si="4"/>
        <v>5.1705661680161947</v>
      </c>
      <c r="H11" s="20">
        <f t="shared" si="5"/>
        <v>24.560189298076924</v>
      </c>
    </row>
    <row r="12" spans="1:8" x14ac:dyDescent="0.2">
      <c r="A12" s="8">
        <f t="shared" si="6"/>
        <v>5</v>
      </c>
      <c r="B12" s="18">
        <v>43653.62</v>
      </c>
      <c r="C12" s="18">
        <f t="shared" si="0"/>
        <v>53213.762780000005</v>
      </c>
      <c r="D12" s="18">
        <f t="shared" si="1"/>
        <v>4434.4802316666674</v>
      </c>
      <c r="E12" s="19">
        <f t="shared" si="2"/>
        <v>26.930041892712552</v>
      </c>
      <c r="F12" s="19">
        <f t="shared" si="3"/>
        <v>13.465020946356276</v>
      </c>
      <c r="G12" s="19">
        <f t="shared" si="4"/>
        <v>5.3860083785425106</v>
      </c>
      <c r="H12" s="20">
        <f t="shared" si="5"/>
        <v>25.583539798076924</v>
      </c>
    </row>
    <row r="13" spans="1:8" x14ac:dyDescent="0.2">
      <c r="A13" s="8">
        <f t="shared" si="6"/>
        <v>6</v>
      </c>
      <c r="B13" s="18">
        <v>43653.62</v>
      </c>
      <c r="C13" s="18">
        <f t="shared" si="0"/>
        <v>53213.762780000005</v>
      </c>
      <c r="D13" s="18">
        <f t="shared" si="1"/>
        <v>4434.4802316666674</v>
      </c>
      <c r="E13" s="19">
        <f t="shared" si="2"/>
        <v>26.930041892712552</v>
      </c>
      <c r="F13" s="19">
        <f t="shared" si="3"/>
        <v>13.465020946356276</v>
      </c>
      <c r="G13" s="19">
        <f t="shared" si="4"/>
        <v>5.3860083785425106</v>
      </c>
      <c r="H13" s="20">
        <f t="shared" si="5"/>
        <v>25.583539798076924</v>
      </c>
    </row>
    <row r="14" spans="1:8" x14ac:dyDescent="0.2">
      <c r="A14" s="8">
        <f t="shared" si="6"/>
        <v>7</v>
      </c>
      <c r="B14" s="18">
        <v>45444.53</v>
      </c>
      <c r="C14" s="18">
        <f t="shared" si="0"/>
        <v>55396.88207</v>
      </c>
      <c r="D14" s="18">
        <f t="shared" si="1"/>
        <v>4616.4068391666669</v>
      </c>
      <c r="E14" s="19">
        <f t="shared" si="2"/>
        <v>28.034859347165991</v>
      </c>
      <c r="F14" s="19">
        <f t="shared" si="3"/>
        <v>14.017429673582996</v>
      </c>
      <c r="G14" s="19">
        <f t="shared" si="4"/>
        <v>5.606971869433198</v>
      </c>
      <c r="H14" s="20">
        <f t="shared" si="5"/>
        <v>26.633116379807692</v>
      </c>
    </row>
    <row r="15" spans="1:8" x14ac:dyDescent="0.2">
      <c r="A15" s="8">
        <f t="shared" si="6"/>
        <v>8</v>
      </c>
      <c r="B15" s="18">
        <v>45444.53</v>
      </c>
      <c r="C15" s="18">
        <f t="shared" si="0"/>
        <v>55396.88207</v>
      </c>
      <c r="D15" s="18">
        <f t="shared" si="1"/>
        <v>4616.4068391666669</v>
      </c>
      <c r="E15" s="19">
        <f t="shared" si="2"/>
        <v>28.034859347165991</v>
      </c>
      <c r="F15" s="19">
        <f t="shared" si="3"/>
        <v>14.017429673582996</v>
      </c>
      <c r="G15" s="19">
        <f t="shared" si="4"/>
        <v>5.606971869433198</v>
      </c>
      <c r="H15" s="20">
        <f t="shared" si="5"/>
        <v>26.633116379807692</v>
      </c>
    </row>
    <row r="16" spans="1:8" x14ac:dyDescent="0.2">
      <c r="A16" s="8">
        <f t="shared" si="6"/>
        <v>9</v>
      </c>
      <c r="B16" s="18">
        <v>47235.44</v>
      </c>
      <c r="C16" s="18">
        <f t="shared" si="0"/>
        <v>57580.001360000009</v>
      </c>
      <c r="D16" s="18">
        <f t="shared" si="1"/>
        <v>4798.3334466666674</v>
      </c>
      <c r="E16" s="19">
        <f t="shared" si="2"/>
        <v>29.139676801619437</v>
      </c>
      <c r="F16" s="19">
        <f t="shared" si="3"/>
        <v>14.569838400809719</v>
      </c>
      <c r="G16" s="19">
        <f t="shared" si="4"/>
        <v>5.8279353603238873</v>
      </c>
      <c r="H16" s="20">
        <f t="shared" si="5"/>
        <v>27.682692961538464</v>
      </c>
    </row>
    <row r="17" spans="1:8" x14ac:dyDescent="0.2">
      <c r="A17" s="8">
        <f t="shared" si="6"/>
        <v>10</v>
      </c>
      <c r="B17" s="18">
        <v>47235.44</v>
      </c>
      <c r="C17" s="18">
        <f t="shared" si="0"/>
        <v>57580.001360000009</v>
      </c>
      <c r="D17" s="18">
        <f t="shared" si="1"/>
        <v>4798.3334466666674</v>
      </c>
      <c r="E17" s="19">
        <f t="shared" si="2"/>
        <v>29.139676801619437</v>
      </c>
      <c r="F17" s="19">
        <f t="shared" si="3"/>
        <v>14.569838400809719</v>
      </c>
      <c r="G17" s="19">
        <f t="shared" si="4"/>
        <v>5.8279353603238873</v>
      </c>
      <c r="H17" s="20">
        <f t="shared" si="5"/>
        <v>27.682692961538464</v>
      </c>
    </row>
    <row r="18" spans="1:8" x14ac:dyDescent="0.2">
      <c r="A18" s="8">
        <f t="shared" si="6"/>
        <v>11</v>
      </c>
      <c r="B18" s="18">
        <v>49474.09</v>
      </c>
      <c r="C18" s="18">
        <f t="shared" si="0"/>
        <v>60308.915710000001</v>
      </c>
      <c r="D18" s="18">
        <f t="shared" si="1"/>
        <v>5025.7429758333328</v>
      </c>
      <c r="E18" s="19">
        <f t="shared" si="2"/>
        <v>30.52070633097166</v>
      </c>
      <c r="F18" s="19">
        <f t="shared" si="3"/>
        <v>15.26035316548583</v>
      </c>
      <c r="G18" s="19">
        <f t="shared" si="4"/>
        <v>6.1041412661943317</v>
      </c>
      <c r="H18" s="20">
        <f t="shared" si="5"/>
        <v>28.994671014423076</v>
      </c>
    </row>
    <row r="19" spans="1:8" x14ac:dyDescent="0.2">
      <c r="A19" s="8">
        <f t="shared" si="6"/>
        <v>12</v>
      </c>
      <c r="B19" s="18">
        <v>49474.09</v>
      </c>
      <c r="C19" s="18">
        <f t="shared" si="0"/>
        <v>60308.915710000001</v>
      </c>
      <c r="D19" s="18">
        <f t="shared" si="1"/>
        <v>5025.7429758333328</v>
      </c>
      <c r="E19" s="19">
        <f t="shared" si="2"/>
        <v>30.52070633097166</v>
      </c>
      <c r="F19" s="19">
        <f t="shared" si="3"/>
        <v>15.26035316548583</v>
      </c>
      <c r="G19" s="19">
        <f t="shared" si="4"/>
        <v>6.1041412661943317</v>
      </c>
      <c r="H19" s="20">
        <f t="shared" si="5"/>
        <v>28.994671014423076</v>
      </c>
    </row>
    <row r="20" spans="1:8" x14ac:dyDescent="0.2">
      <c r="A20" s="8">
        <f t="shared" si="6"/>
        <v>13</v>
      </c>
      <c r="B20" s="18">
        <v>51488.88</v>
      </c>
      <c r="C20" s="18">
        <f t="shared" si="0"/>
        <v>62764.94472</v>
      </c>
      <c r="D20" s="18">
        <f t="shared" si="1"/>
        <v>5230.4120599999997</v>
      </c>
      <c r="E20" s="19">
        <f t="shared" si="2"/>
        <v>31.763635991902834</v>
      </c>
      <c r="F20" s="19">
        <f t="shared" si="3"/>
        <v>15.881817995951417</v>
      </c>
      <c r="G20" s="19">
        <f t="shared" si="4"/>
        <v>6.3527271983805669</v>
      </c>
      <c r="H20" s="20">
        <f t="shared" si="5"/>
        <v>30.175454192307694</v>
      </c>
    </row>
    <row r="21" spans="1:8" x14ac:dyDescent="0.2">
      <c r="A21" s="8">
        <f t="shared" si="6"/>
        <v>14</v>
      </c>
      <c r="B21" s="18">
        <v>51488.88</v>
      </c>
      <c r="C21" s="18">
        <f t="shared" si="0"/>
        <v>62764.94472</v>
      </c>
      <c r="D21" s="18">
        <f t="shared" si="1"/>
        <v>5230.4120599999997</v>
      </c>
      <c r="E21" s="19">
        <f t="shared" si="2"/>
        <v>31.763635991902834</v>
      </c>
      <c r="F21" s="19">
        <f t="shared" si="3"/>
        <v>15.881817995951417</v>
      </c>
      <c r="G21" s="19">
        <f t="shared" si="4"/>
        <v>6.3527271983805669</v>
      </c>
      <c r="H21" s="20">
        <f t="shared" si="5"/>
        <v>30.175454192307694</v>
      </c>
    </row>
    <row r="22" spans="1:8" x14ac:dyDescent="0.2">
      <c r="A22" s="8">
        <f t="shared" si="6"/>
        <v>15</v>
      </c>
      <c r="B22" s="18">
        <v>53503.66</v>
      </c>
      <c r="C22" s="18">
        <f t="shared" si="0"/>
        <v>65220.961540000011</v>
      </c>
      <c r="D22" s="18">
        <f t="shared" si="1"/>
        <v>5435.080128333334</v>
      </c>
      <c r="E22" s="19">
        <f t="shared" si="2"/>
        <v>33.006559483805674</v>
      </c>
      <c r="F22" s="19">
        <f t="shared" si="3"/>
        <v>16.503279741902837</v>
      </c>
      <c r="G22" s="19">
        <f t="shared" si="4"/>
        <v>6.6013118967611346</v>
      </c>
      <c r="H22" s="20">
        <f t="shared" si="5"/>
        <v>31.356231509615391</v>
      </c>
    </row>
    <row r="23" spans="1:8" x14ac:dyDescent="0.2">
      <c r="A23" s="8">
        <f t="shared" si="6"/>
        <v>16</v>
      </c>
      <c r="B23" s="18">
        <v>53503.66</v>
      </c>
      <c r="C23" s="18">
        <f t="shared" si="0"/>
        <v>65220.961540000011</v>
      </c>
      <c r="D23" s="18">
        <f t="shared" si="1"/>
        <v>5435.080128333334</v>
      </c>
      <c r="E23" s="19">
        <f t="shared" si="2"/>
        <v>33.006559483805674</v>
      </c>
      <c r="F23" s="19">
        <f t="shared" si="3"/>
        <v>16.503279741902837</v>
      </c>
      <c r="G23" s="19">
        <f t="shared" si="4"/>
        <v>6.6013118967611346</v>
      </c>
      <c r="H23" s="20">
        <f t="shared" si="5"/>
        <v>31.356231509615391</v>
      </c>
    </row>
    <row r="24" spans="1:8" x14ac:dyDescent="0.2">
      <c r="A24" s="8">
        <f t="shared" si="6"/>
        <v>17</v>
      </c>
      <c r="B24" s="18">
        <v>55742.31</v>
      </c>
      <c r="C24" s="18">
        <f t="shared" si="0"/>
        <v>67949.875889999996</v>
      </c>
      <c r="D24" s="18">
        <f t="shared" si="1"/>
        <v>5662.4896575000002</v>
      </c>
      <c r="E24" s="19">
        <f t="shared" si="2"/>
        <v>34.387589013157893</v>
      </c>
      <c r="F24" s="19">
        <f t="shared" si="3"/>
        <v>17.193794506578946</v>
      </c>
      <c r="G24" s="19">
        <f t="shared" si="4"/>
        <v>6.8775178026315782</v>
      </c>
      <c r="H24" s="20">
        <f t="shared" si="5"/>
        <v>32.668209562499996</v>
      </c>
    </row>
    <row r="25" spans="1:8" x14ac:dyDescent="0.2">
      <c r="A25" s="8">
        <f t="shared" si="6"/>
        <v>18</v>
      </c>
      <c r="B25" s="18">
        <v>55742.31</v>
      </c>
      <c r="C25" s="18">
        <f t="shared" si="0"/>
        <v>67949.875889999996</v>
      </c>
      <c r="D25" s="18">
        <f t="shared" si="1"/>
        <v>5662.4896575000002</v>
      </c>
      <c r="E25" s="19">
        <f t="shared" si="2"/>
        <v>34.387589013157893</v>
      </c>
      <c r="F25" s="19">
        <f t="shared" si="3"/>
        <v>17.193794506578946</v>
      </c>
      <c r="G25" s="19">
        <f t="shared" si="4"/>
        <v>6.8775178026315782</v>
      </c>
      <c r="H25" s="20">
        <f t="shared" si="5"/>
        <v>32.668209562499996</v>
      </c>
    </row>
    <row r="26" spans="1:8" x14ac:dyDescent="0.2">
      <c r="A26" s="8">
        <f t="shared" si="6"/>
        <v>19</v>
      </c>
      <c r="B26" s="18">
        <v>55742.31</v>
      </c>
      <c r="C26" s="18">
        <f t="shared" si="0"/>
        <v>67949.875889999996</v>
      </c>
      <c r="D26" s="18">
        <f t="shared" si="1"/>
        <v>5662.4896575000002</v>
      </c>
      <c r="E26" s="19">
        <f t="shared" si="2"/>
        <v>34.387589013157893</v>
      </c>
      <c r="F26" s="19">
        <f t="shared" si="3"/>
        <v>17.193794506578946</v>
      </c>
      <c r="G26" s="19">
        <f t="shared" si="4"/>
        <v>6.8775178026315782</v>
      </c>
      <c r="H26" s="20">
        <f t="shared" si="5"/>
        <v>32.668209562499996</v>
      </c>
    </row>
    <row r="27" spans="1:8" x14ac:dyDescent="0.2">
      <c r="A27" s="8">
        <f t="shared" si="6"/>
        <v>20</v>
      </c>
      <c r="B27" s="18">
        <v>57757.08</v>
      </c>
      <c r="C27" s="18">
        <f t="shared" si="0"/>
        <v>70405.880520000006</v>
      </c>
      <c r="D27" s="18">
        <f t="shared" si="1"/>
        <v>5867.1567100000002</v>
      </c>
      <c r="E27" s="19">
        <f t="shared" si="2"/>
        <v>35.63050633603239</v>
      </c>
      <c r="F27" s="19">
        <f t="shared" si="3"/>
        <v>17.815253168016195</v>
      </c>
      <c r="G27" s="19">
        <f t="shared" si="4"/>
        <v>7.1261012672064776</v>
      </c>
      <c r="H27" s="20">
        <f t="shared" si="5"/>
        <v>33.84898101923077</v>
      </c>
    </row>
    <row r="28" spans="1:8" x14ac:dyDescent="0.2">
      <c r="A28" s="8">
        <f t="shared" si="6"/>
        <v>21</v>
      </c>
      <c r="B28" s="18">
        <v>57757.08</v>
      </c>
      <c r="C28" s="18">
        <f t="shared" si="0"/>
        <v>70405.880520000006</v>
      </c>
      <c r="D28" s="18">
        <f t="shared" si="1"/>
        <v>5867.1567100000002</v>
      </c>
      <c r="E28" s="19">
        <f t="shared" si="2"/>
        <v>35.63050633603239</v>
      </c>
      <c r="F28" s="19">
        <f t="shared" si="3"/>
        <v>17.815253168016195</v>
      </c>
      <c r="G28" s="19">
        <f t="shared" si="4"/>
        <v>7.1261012672064776</v>
      </c>
      <c r="H28" s="20">
        <f t="shared" si="5"/>
        <v>33.84898101923077</v>
      </c>
    </row>
    <row r="29" spans="1:8" x14ac:dyDescent="0.2">
      <c r="A29" s="8">
        <f t="shared" si="6"/>
        <v>22</v>
      </c>
      <c r="B29" s="18">
        <v>59995.73</v>
      </c>
      <c r="C29" s="18">
        <f t="shared" si="0"/>
        <v>73134.794870000012</v>
      </c>
      <c r="D29" s="18">
        <f t="shared" si="1"/>
        <v>6094.5662391666674</v>
      </c>
      <c r="E29" s="19">
        <f t="shared" si="2"/>
        <v>37.011535865384623</v>
      </c>
      <c r="F29" s="19">
        <f t="shared" si="3"/>
        <v>18.505767932692311</v>
      </c>
      <c r="G29" s="19">
        <f t="shared" si="4"/>
        <v>7.4023071730769248</v>
      </c>
      <c r="H29" s="20">
        <f t="shared" si="5"/>
        <v>35.160959072115389</v>
      </c>
    </row>
    <row r="30" spans="1:8" x14ac:dyDescent="0.2">
      <c r="A30" s="8">
        <f t="shared" si="6"/>
        <v>23</v>
      </c>
      <c r="B30" s="18">
        <v>62234.39</v>
      </c>
      <c r="C30" s="18">
        <f t="shared" si="0"/>
        <v>75863.721409999998</v>
      </c>
      <c r="D30" s="18">
        <f t="shared" si="1"/>
        <v>6321.9767841666662</v>
      </c>
      <c r="E30" s="19">
        <f t="shared" si="2"/>
        <v>38.392571563765181</v>
      </c>
      <c r="F30" s="19">
        <f t="shared" si="3"/>
        <v>19.19628578188259</v>
      </c>
      <c r="G30" s="19">
        <f t="shared" si="4"/>
        <v>7.6785143127530358</v>
      </c>
      <c r="H30" s="20">
        <f t="shared" si="5"/>
        <v>36.472942985576921</v>
      </c>
    </row>
    <row r="31" spans="1:8" x14ac:dyDescent="0.2">
      <c r="A31" s="8">
        <f t="shared" si="6"/>
        <v>24</v>
      </c>
      <c r="B31" s="18">
        <v>64025.3</v>
      </c>
      <c r="C31" s="18">
        <f t="shared" si="0"/>
        <v>78046.840700000015</v>
      </c>
      <c r="D31" s="18">
        <f t="shared" si="1"/>
        <v>6503.9033916666667</v>
      </c>
      <c r="E31" s="19">
        <f t="shared" si="2"/>
        <v>39.497389018218634</v>
      </c>
      <c r="F31" s="19">
        <f t="shared" si="3"/>
        <v>19.748694509109317</v>
      </c>
      <c r="G31" s="19">
        <f t="shared" si="4"/>
        <v>7.8994778036437268</v>
      </c>
      <c r="H31" s="20">
        <f t="shared" si="5"/>
        <v>37.522519567307697</v>
      </c>
    </row>
    <row r="32" spans="1:8" x14ac:dyDescent="0.2">
      <c r="A32" s="8">
        <f t="shared" si="6"/>
        <v>25</v>
      </c>
      <c r="B32" s="18">
        <v>64141.46</v>
      </c>
      <c r="C32" s="18">
        <f t="shared" si="0"/>
        <v>78188.439740000002</v>
      </c>
      <c r="D32" s="18">
        <f t="shared" si="1"/>
        <v>6515.7033116666671</v>
      </c>
      <c r="E32" s="19">
        <f t="shared" si="2"/>
        <v>39.569048451417004</v>
      </c>
      <c r="F32" s="19">
        <f t="shared" si="3"/>
        <v>19.784524225708502</v>
      </c>
      <c r="G32" s="19">
        <f t="shared" si="4"/>
        <v>7.9138096902834008</v>
      </c>
      <c r="H32" s="20">
        <f t="shared" si="5"/>
        <v>37.590596028846157</v>
      </c>
    </row>
    <row r="33" spans="1:8" x14ac:dyDescent="0.2">
      <c r="A33" s="8">
        <f t="shared" si="6"/>
        <v>26</v>
      </c>
      <c r="B33" s="18">
        <v>64249.09</v>
      </c>
      <c r="C33" s="18">
        <f t="shared" si="0"/>
        <v>78319.640710000007</v>
      </c>
      <c r="D33" s="18">
        <f t="shared" si="1"/>
        <v>6526.636725833333</v>
      </c>
      <c r="E33" s="19">
        <f t="shared" si="2"/>
        <v>39.635445703441299</v>
      </c>
      <c r="F33" s="19">
        <f t="shared" si="3"/>
        <v>19.817722851720649</v>
      </c>
      <c r="G33" s="19">
        <f t="shared" si="4"/>
        <v>7.9270891406882598</v>
      </c>
      <c r="H33" s="20">
        <f t="shared" si="5"/>
        <v>37.653673418269236</v>
      </c>
    </row>
    <row r="34" spans="1:8" x14ac:dyDescent="0.2">
      <c r="A34" s="8">
        <f t="shared" si="6"/>
        <v>27</v>
      </c>
      <c r="B34" s="18">
        <v>64348.81</v>
      </c>
      <c r="C34" s="18">
        <f t="shared" si="0"/>
        <v>78441.199390000009</v>
      </c>
      <c r="D34" s="18">
        <f t="shared" si="1"/>
        <v>6536.7666158333332</v>
      </c>
      <c r="E34" s="19">
        <f t="shared" si="2"/>
        <v>39.69696325404859</v>
      </c>
      <c r="F34" s="19">
        <f t="shared" si="3"/>
        <v>19.848481627024295</v>
      </c>
      <c r="G34" s="19">
        <f t="shared" si="4"/>
        <v>7.9393926508097179</v>
      </c>
      <c r="H34" s="20">
        <f t="shared" si="5"/>
        <v>37.712115091346156</v>
      </c>
    </row>
    <row r="35" spans="1:8" x14ac:dyDescent="0.2">
      <c r="A35" s="8">
        <f t="shared" si="6"/>
        <v>28</v>
      </c>
      <c r="B35" s="18">
        <v>64441.2</v>
      </c>
      <c r="C35" s="18">
        <f t="shared" si="0"/>
        <v>78553.822800000009</v>
      </c>
      <c r="D35" s="18">
        <f t="shared" si="1"/>
        <v>6546.1518999999998</v>
      </c>
      <c r="E35" s="19">
        <f t="shared" si="2"/>
        <v>39.753958906882595</v>
      </c>
      <c r="F35" s="19">
        <f t="shared" si="3"/>
        <v>19.876979453441297</v>
      </c>
      <c r="G35" s="19">
        <f t="shared" si="4"/>
        <v>7.9507917813765188</v>
      </c>
      <c r="H35" s="20">
        <f t="shared" si="5"/>
        <v>37.766260961538464</v>
      </c>
    </row>
    <row r="36" spans="1:8" x14ac:dyDescent="0.2">
      <c r="A36" s="8">
        <f t="shared" si="6"/>
        <v>29</v>
      </c>
      <c r="B36" s="18">
        <v>64526.74</v>
      </c>
      <c r="C36" s="18">
        <f t="shared" si="0"/>
        <v>78658.096059999996</v>
      </c>
      <c r="D36" s="18">
        <f t="shared" si="1"/>
        <v>6554.8413383333336</v>
      </c>
      <c r="E36" s="19">
        <f t="shared" si="2"/>
        <v>39.80672877530364</v>
      </c>
      <c r="F36" s="19">
        <f t="shared" si="3"/>
        <v>19.90336438765182</v>
      </c>
      <c r="G36" s="19">
        <f t="shared" si="4"/>
        <v>7.9613457550607283</v>
      </c>
      <c r="H36" s="20">
        <f t="shared" si="5"/>
        <v>37.816392336538456</v>
      </c>
    </row>
    <row r="37" spans="1:8" x14ac:dyDescent="0.2">
      <c r="A37" s="8">
        <f t="shared" si="6"/>
        <v>30</v>
      </c>
      <c r="B37" s="18">
        <v>64606.05</v>
      </c>
      <c r="C37" s="18">
        <f t="shared" si="0"/>
        <v>78754.774950000006</v>
      </c>
      <c r="D37" s="18">
        <f t="shared" si="1"/>
        <v>6562.8979125000014</v>
      </c>
      <c r="E37" s="19">
        <f t="shared" si="2"/>
        <v>39.855655339068832</v>
      </c>
      <c r="F37" s="19">
        <f t="shared" si="3"/>
        <v>19.927827669534416</v>
      </c>
      <c r="G37" s="19">
        <f t="shared" si="4"/>
        <v>7.9711310678137668</v>
      </c>
      <c r="H37" s="20">
        <f t="shared" si="5"/>
        <v>37.862872572115386</v>
      </c>
    </row>
    <row r="38" spans="1:8" x14ac:dyDescent="0.2">
      <c r="A38" s="8">
        <f t="shared" si="6"/>
        <v>31</v>
      </c>
      <c r="B38" s="18">
        <v>64679.45</v>
      </c>
      <c r="C38" s="18">
        <f t="shared" si="0"/>
        <v>78844.249550000008</v>
      </c>
      <c r="D38" s="18">
        <f t="shared" si="1"/>
        <v>6570.354129166667</v>
      </c>
      <c r="E38" s="19">
        <f t="shared" si="2"/>
        <v>39.900936007085022</v>
      </c>
      <c r="F38" s="19">
        <f t="shared" si="3"/>
        <v>19.950468003542511</v>
      </c>
      <c r="G38" s="19">
        <f t="shared" si="4"/>
        <v>7.9801872014170048</v>
      </c>
      <c r="H38" s="20">
        <f t="shared" si="5"/>
        <v>37.90588920673077</v>
      </c>
    </row>
    <row r="39" spans="1:8" x14ac:dyDescent="0.2">
      <c r="A39" s="8">
        <f t="shared" si="6"/>
        <v>32</v>
      </c>
      <c r="B39" s="18">
        <v>64747.44</v>
      </c>
      <c r="C39" s="18">
        <f t="shared" si="0"/>
        <v>78927.129360000006</v>
      </c>
      <c r="D39" s="18">
        <f t="shared" si="1"/>
        <v>6577.2607800000005</v>
      </c>
      <c r="E39" s="19">
        <f t="shared" si="2"/>
        <v>39.942879230769236</v>
      </c>
      <c r="F39" s="19">
        <f t="shared" si="3"/>
        <v>19.971439615384618</v>
      </c>
      <c r="G39" s="19">
        <f t="shared" si="4"/>
        <v>7.9885758461538474</v>
      </c>
      <c r="H39" s="20">
        <f t="shared" si="5"/>
        <v>37.945735269230774</v>
      </c>
    </row>
    <row r="40" spans="1:8" x14ac:dyDescent="0.2">
      <c r="A40" s="8">
        <f t="shared" si="6"/>
        <v>33</v>
      </c>
      <c r="B40" s="18">
        <v>64810.37</v>
      </c>
      <c r="C40" s="18">
        <f t="shared" si="0"/>
        <v>79003.841030000011</v>
      </c>
      <c r="D40" s="18">
        <f t="shared" si="1"/>
        <v>6583.6534191666678</v>
      </c>
      <c r="E40" s="19">
        <f t="shared" si="2"/>
        <v>39.981700926113369</v>
      </c>
      <c r="F40" s="19">
        <f t="shared" si="3"/>
        <v>19.990850463056685</v>
      </c>
      <c r="G40" s="19">
        <f t="shared" si="4"/>
        <v>7.9963401852226736</v>
      </c>
      <c r="H40" s="20">
        <f t="shared" si="5"/>
        <v>37.982615879807696</v>
      </c>
    </row>
    <row r="41" spans="1:8" x14ac:dyDescent="0.2">
      <c r="A41" s="8">
        <f t="shared" si="6"/>
        <v>34</v>
      </c>
      <c r="B41" s="18">
        <v>64868.68</v>
      </c>
      <c r="C41" s="18">
        <f t="shared" si="0"/>
        <v>79074.920920000004</v>
      </c>
      <c r="D41" s="18">
        <f t="shared" si="1"/>
        <v>6589.576743333334</v>
      </c>
      <c r="E41" s="19">
        <f t="shared" si="2"/>
        <v>40.017672530364372</v>
      </c>
      <c r="F41" s="19">
        <f t="shared" si="3"/>
        <v>20.008836265182186</v>
      </c>
      <c r="G41" s="19">
        <f t="shared" si="4"/>
        <v>8.0035345060728744</v>
      </c>
      <c r="H41" s="20">
        <f t="shared" si="5"/>
        <v>38.016788903846155</v>
      </c>
    </row>
    <row r="42" spans="1:8" x14ac:dyDescent="0.2">
      <c r="A42" s="21">
        <f t="shared" si="6"/>
        <v>35</v>
      </c>
      <c r="B42" s="22">
        <v>64922.63</v>
      </c>
      <c r="C42" s="22">
        <f t="shared" si="0"/>
        <v>79140.685970000006</v>
      </c>
      <c r="D42" s="22">
        <f t="shared" si="1"/>
        <v>6595.0571641666675</v>
      </c>
      <c r="E42" s="23">
        <f t="shared" si="2"/>
        <v>40.050954438259112</v>
      </c>
      <c r="F42" s="23">
        <f t="shared" si="3"/>
        <v>20.025477219129556</v>
      </c>
      <c r="G42" s="23">
        <f t="shared" si="4"/>
        <v>8.010190887651822</v>
      </c>
      <c r="H42" s="24">
        <f t="shared" si="5"/>
        <v>38.048406716346157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28</v>
      </c>
      <c r="B1" s="1" t="s">
        <v>61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38683.82</v>
      </c>
      <c r="C7" s="18">
        <f t="shared" ref="C7:C42" si="0">B7*$D$3</f>
        <v>47155.576580000001</v>
      </c>
      <c r="D7" s="18">
        <f t="shared" ref="D7:D42" si="1">B7/12*$D$3</f>
        <v>3929.631381666667</v>
      </c>
      <c r="E7" s="19">
        <f t="shared" ref="E7:E42" si="2">C7/1976</f>
        <v>23.864158188259111</v>
      </c>
      <c r="F7" s="19">
        <f>E7/2</f>
        <v>11.932079094129556</v>
      </c>
      <c r="G7" s="19">
        <f>E7/5</f>
        <v>4.7728316376518221</v>
      </c>
      <c r="H7" s="20">
        <f>C7/2080</f>
        <v>22.670950278846153</v>
      </c>
    </row>
    <row r="8" spans="1:8" x14ac:dyDescent="0.2">
      <c r="A8" s="8">
        <f>A7+1</f>
        <v>1</v>
      </c>
      <c r="B8" s="18">
        <v>39799.699999999997</v>
      </c>
      <c r="C8" s="18">
        <f t="shared" si="0"/>
        <v>48515.834300000002</v>
      </c>
      <c r="D8" s="18">
        <f t="shared" si="1"/>
        <v>4042.9861916666669</v>
      </c>
      <c r="E8" s="19">
        <f t="shared" si="2"/>
        <v>24.552547722672067</v>
      </c>
      <c r="F8" s="19">
        <f t="shared" ref="F8:F42" si="3">E8/2</f>
        <v>12.276273861336033</v>
      </c>
      <c r="G8" s="19">
        <f t="shared" ref="G8:G42" si="4">E8/5</f>
        <v>4.9105095445344134</v>
      </c>
      <c r="H8" s="20">
        <f t="shared" ref="H8:H42" si="5">C8/2080</f>
        <v>23.324920336538462</v>
      </c>
    </row>
    <row r="9" spans="1:8" x14ac:dyDescent="0.2">
      <c r="A9" s="8">
        <f t="shared" ref="A9:A42" si="6">A8+1</f>
        <v>2</v>
      </c>
      <c r="B9" s="18">
        <v>40962.080000000002</v>
      </c>
      <c r="C9" s="18">
        <f t="shared" si="0"/>
        <v>49932.775520000003</v>
      </c>
      <c r="D9" s="18">
        <f t="shared" si="1"/>
        <v>4161.0646266666672</v>
      </c>
      <c r="E9" s="19">
        <f t="shared" si="2"/>
        <v>25.269623238866398</v>
      </c>
      <c r="F9" s="19">
        <f t="shared" si="3"/>
        <v>12.634811619433199</v>
      </c>
      <c r="G9" s="19">
        <f t="shared" si="4"/>
        <v>5.0539246477732798</v>
      </c>
      <c r="H9" s="20">
        <f t="shared" si="5"/>
        <v>24.00614207692308</v>
      </c>
    </row>
    <row r="10" spans="1:8" x14ac:dyDescent="0.2">
      <c r="A10" s="8">
        <f t="shared" si="6"/>
        <v>3</v>
      </c>
      <c r="B10" s="18">
        <v>42124.43</v>
      </c>
      <c r="C10" s="18">
        <f t="shared" si="0"/>
        <v>51349.680170000007</v>
      </c>
      <c r="D10" s="18">
        <f t="shared" si="1"/>
        <v>4279.1400141666672</v>
      </c>
      <c r="E10" s="19">
        <f t="shared" si="2"/>
        <v>25.986680247975713</v>
      </c>
      <c r="F10" s="19">
        <f t="shared" si="3"/>
        <v>12.993340123987856</v>
      </c>
      <c r="G10" s="19">
        <f t="shared" si="4"/>
        <v>5.1973360495951422</v>
      </c>
      <c r="H10" s="20">
        <f t="shared" si="5"/>
        <v>24.687346235576925</v>
      </c>
    </row>
    <row r="11" spans="1:8" x14ac:dyDescent="0.2">
      <c r="A11" s="8">
        <f t="shared" si="6"/>
        <v>4</v>
      </c>
      <c r="B11" s="18">
        <v>43519.3</v>
      </c>
      <c r="C11" s="18">
        <f t="shared" si="0"/>
        <v>53050.026700000009</v>
      </c>
      <c r="D11" s="18">
        <f t="shared" si="1"/>
        <v>4420.8355583333341</v>
      </c>
      <c r="E11" s="19">
        <f t="shared" si="2"/>
        <v>26.847179504048587</v>
      </c>
      <c r="F11" s="19">
        <f t="shared" si="3"/>
        <v>13.423589752024293</v>
      </c>
      <c r="G11" s="19">
        <f t="shared" si="4"/>
        <v>5.3694359008097177</v>
      </c>
      <c r="H11" s="20">
        <f t="shared" si="5"/>
        <v>25.504820528846157</v>
      </c>
    </row>
    <row r="12" spans="1:8" x14ac:dyDescent="0.2">
      <c r="A12" s="8">
        <f t="shared" si="6"/>
        <v>5</v>
      </c>
      <c r="B12" s="18">
        <v>45332.6</v>
      </c>
      <c r="C12" s="18">
        <f t="shared" si="0"/>
        <v>55260.439400000003</v>
      </c>
      <c r="D12" s="18">
        <f t="shared" si="1"/>
        <v>4605.0366166666672</v>
      </c>
      <c r="E12" s="19">
        <f t="shared" si="2"/>
        <v>27.965809412955466</v>
      </c>
      <c r="F12" s="19">
        <f t="shared" si="3"/>
        <v>13.982904706477733</v>
      </c>
      <c r="G12" s="19">
        <f t="shared" si="4"/>
        <v>5.5931618825910929</v>
      </c>
      <c r="H12" s="20">
        <f t="shared" si="5"/>
        <v>26.567518942307693</v>
      </c>
    </row>
    <row r="13" spans="1:8" x14ac:dyDescent="0.2">
      <c r="A13" s="8">
        <f t="shared" si="6"/>
        <v>6</v>
      </c>
      <c r="B13" s="18">
        <v>45332.6</v>
      </c>
      <c r="C13" s="18">
        <f t="shared" si="0"/>
        <v>55260.439400000003</v>
      </c>
      <c r="D13" s="18">
        <f t="shared" si="1"/>
        <v>4605.0366166666672</v>
      </c>
      <c r="E13" s="19">
        <f t="shared" si="2"/>
        <v>27.965809412955466</v>
      </c>
      <c r="F13" s="19">
        <f t="shared" si="3"/>
        <v>13.982904706477733</v>
      </c>
      <c r="G13" s="19">
        <f t="shared" si="4"/>
        <v>5.5931618825910929</v>
      </c>
      <c r="H13" s="20">
        <f t="shared" si="5"/>
        <v>26.567518942307693</v>
      </c>
    </row>
    <row r="14" spans="1:8" x14ac:dyDescent="0.2">
      <c r="A14" s="8">
        <f t="shared" si="6"/>
        <v>7</v>
      </c>
      <c r="B14" s="18">
        <v>47192.38</v>
      </c>
      <c r="C14" s="18">
        <f t="shared" si="0"/>
        <v>57527.51122</v>
      </c>
      <c r="D14" s="18">
        <f t="shared" si="1"/>
        <v>4793.959268333334</v>
      </c>
      <c r="E14" s="19">
        <f t="shared" si="2"/>
        <v>29.113112965587046</v>
      </c>
      <c r="F14" s="19">
        <f t="shared" si="3"/>
        <v>14.556556482793523</v>
      </c>
      <c r="G14" s="19">
        <f t="shared" si="4"/>
        <v>5.8226225931174094</v>
      </c>
      <c r="H14" s="20">
        <f t="shared" si="5"/>
        <v>27.657457317307692</v>
      </c>
    </row>
    <row r="15" spans="1:8" x14ac:dyDescent="0.2">
      <c r="A15" s="8">
        <f t="shared" si="6"/>
        <v>8</v>
      </c>
      <c r="B15" s="18">
        <v>47192.38</v>
      </c>
      <c r="C15" s="18">
        <f t="shared" si="0"/>
        <v>57527.51122</v>
      </c>
      <c r="D15" s="18">
        <f t="shared" si="1"/>
        <v>4793.959268333334</v>
      </c>
      <c r="E15" s="19">
        <f t="shared" si="2"/>
        <v>29.113112965587046</v>
      </c>
      <c r="F15" s="19">
        <f t="shared" si="3"/>
        <v>14.556556482793523</v>
      </c>
      <c r="G15" s="19">
        <f t="shared" si="4"/>
        <v>5.8226225931174094</v>
      </c>
      <c r="H15" s="20">
        <f t="shared" si="5"/>
        <v>27.657457317307692</v>
      </c>
    </row>
    <row r="16" spans="1:8" x14ac:dyDescent="0.2">
      <c r="A16" s="8">
        <f t="shared" si="6"/>
        <v>9</v>
      </c>
      <c r="B16" s="18">
        <v>49052.2</v>
      </c>
      <c r="C16" s="18">
        <f t="shared" si="0"/>
        <v>59794.631800000003</v>
      </c>
      <c r="D16" s="18">
        <f t="shared" si="1"/>
        <v>4982.8859833333336</v>
      </c>
      <c r="E16" s="19">
        <f t="shared" si="2"/>
        <v>30.260441194331985</v>
      </c>
      <c r="F16" s="19">
        <f t="shared" si="3"/>
        <v>15.130220597165993</v>
      </c>
      <c r="G16" s="19">
        <f t="shared" si="4"/>
        <v>6.0520882388663972</v>
      </c>
      <c r="H16" s="20">
        <f t="shared" si="5"/>
        <v>28.747419134615384</v>
      </c>
    </row>
    <row r="17" spans="1:8" x14ac:dyDescent="0.2">
      <c r="A17" s="8">
        <f t="shared" si="6"/>
        <v>10</v>
      </c>
      <c r="B17" s="18">
        <v>49052.2</v>
      </c>
      <c r="C17" s="18">
        <f t="shared" si="0"/>
        <v>59794.631800000003</v>
      </c>
      <c r="D17" s="18">
        <f t="shared" si="1"/>
        <v>4982.8859833333336</v>
      </c>
      <c r="E17" s="19">
        <f t="shared" si="2"/>
        <v>30.260441194331985</v>
      </c>
      <c r="F17" s="19">
        <f t="shared" si="3"/>
        <v>15.130220597165993</v>
      </c>
      <c r="G17" s="19">
        <f t="shared" si="4"/>
        <v>6.0520882388663972</v>
      </c>
      <c r="H17" s="20">
        <f t="shared" si="5"/>
        <v>28.747419134615384</v>
      </c>
    </row>
    <row r="18" spans="1:8" x14ac:dyDescent="0.2">
      <c r="A18" s="8">
        <f t="shared" si="6"/>
        <v>11</v>
      </c>
      <c r="B18" s="18">
        <v>51376.95</v>
      </c>
      <c r="C18" s="18">
        <f t="shared" si="0"/>
        <v>62628.502050000003</v>
      </c>
      <c r="D18" s="18">
        <f t="shared" si="1"/>
        <v>5219.0418374999999</v>
      </c>
      <c r="E18" s="19">
        <f t="shared" si="2"/>
        <v>31.694586057692309</v>
      </c>
      <c r="F18" s="19">
        <f t="shared" si="3"/>
        <v>15.847293028846154</v>
      </c>
      <c r="G18" s="19">
        <f t="shared" si="4"/>
        <v>6.3389172115384618</v>
      </c>
      <c r="H18" s="20">
        <f t="shared" si="5"/>
        <v>30.109856754807694</v>
      </c>
    </row>
    <row r="19" spans="1:8" x14ac:dyDescent="0.2">
      <c r="A19" s="8">
        <f t="shared" si="6"/>
        <v>12</v>
      </c>
      <c r="B19" s="18">
        <v>51376.95</v>
      </c>
      <c r="C19" s="18">
        <f t="shared" si="0"/>
        <v>62628.502050000003</v>
      </c>
      <c r="D19" s="18">
        <f t="shared" si="1"/>
        <v>5219.0418374999999</v>
      </c>
      <c r="E19" s="19">
        <f t="shared" si="2"/>
        <v>31.694586057692309</v>
      </c>
      <c r="F19" s="19">
        <f t="shared" si="3"/>
        <v>15.847293028846154</v>
      </c>
      <c r="G19" s="19">
        <f t="shared" si="4"/>
        <v>6.3389172115384618</v>
      </c>
      <c r="H19" s="20">
        <f t="shared" si="5"/>
        <v>30.109856754807694</v>
      </c>
    </row>
    <row r="20" spans="1:8" x14ac:dyDescent="0.2">
      <c r="A20" s="8">
        <f t="shared" si="6"/>
        <v>13</v>
      </c>
      <c r="B20" s="18">
        <v>53469.22</v>
      </c>
      <c r="C20" s="18">
        <f t="shared" si="0"/>
        <v>65178.979180000009</v>
      </c>
      <c r="D20" s="18">
        <f t="shared" si="1"/>
        <v>5431.5815983333341</v>
      </c>
      <c r="E20" s="19">
        <f t="shared" si="2"/>
        <v>32.985313350202432</v>
      </c>
      <c r="F20" s="19">
        <f t="shared" si="3"/>
        <v>16.492656675101216</v>
      </c>
      <c r="G20" s="19">
        <f t="shared" si="4"/>
        <v>6.5970626700404864</v>
      </c>
      <c r="H20" s="20">
        <f t="shared" si="5"/>
        <v>31.33604768269231</v>
      </c>
    </row>
    <row r="21" spans="1:8" x14ac:dyDescent="0.2">
      <c r="A21" s="8">
        <f t="shared" si="6"/>
        <v>14</v>
      </c>
      <c r="B21" s="18">
        <v>53469.22</v>
      </c>
      <c r="C21" s="18">
        <f t="shared" si="0"/>
        <v>65178.979180000009</v>
      </c>
      <c r="D21" s="18">
        <f t="shared" si="1"/>
        <v>5431.5815983333341</v>
      </c>
      <c r="E21" s="19">
        <f t="shared" si="2"/>
        <v>32.985313350202432</v>
      </c>
      <c r="F21" s="19">
        <f t="shared" si="3"/>
        <v>16.492656675101216</v>
      </c>
      <c r="G21" s="19">
        <f t="shared" si="4"/>
        <v>6.5970626700404864</v>
      </c>
      <c r="H21" s="20">
        <f t="shared" si="5"/>
        <v>31.33604768269231</v>
      </c>
    </row>
    <row r="22" spans="1:8" x14ac:dyDescent="0.2">
      <c r="A22" s="8">
        <f t="shared" si="6"/>
        <v>15</v>
      </c>
      <c r="B22" s="18">
        <v>55561.51</v>
      </c>
      <c r="C22" s="18">
        <f t="shared" si="0"/>
        <v>67729.480690000011</v>
      </c>
      <c r="D22" s="18">
        <f t="shared" si="1"/>
        <v>5644.1233908333343</v>
      </c>
      <c r="E22" s="19">
        <f t="shared" si="2"/>
        <v>34.276052980769236</v>
      </c>
      <c r="F22" s="19">
        <f t="shared" si="3"/>
        <v>17.138026490384618</v>
      </c>
      <c r="G22" s="19">
        <f t="shared" si="4"/>
        <v>6.8552105961538476</v>
      </c>
      <c r="H22" s="20">
        <f t="shared" si="5"/>
        <v>32.562250331730773</v>
      </c>
    </row>
    <row r="23" spans="1:8" x14ac:dyDescent="0.2">
      <c r="A23" s="8">
        <f t="shared" si="6"/>
        <v>16</v>
      </c>
      <c r="B23" s="18">
        <v>55561.51</v>
      </c>
      <c r="C23" s="18">
        <f t="shared" si="0"/>
        <v>67729.480690000011</v>
      </c>
      <c r="D23" s="18">
        <f t="shared" si="1"/>
        <v>5644.1233908333343</v>
      </c>
      <c r="E23" s="19">
        <f t="shared" si="2"/>
        <v>34.276052980769236</v>
      </c>
      <c r="F23" s="19">
        <f t="shared" si="3"/>
        <v>17.138026490384618</v>
      </c>
      <c r="G23" s="19">
        <f t="shared" si="4"/>
        <v>6.8552105961538476</v>
      </c>
      <c r="H23" s="20">
        <f t="shared" si="5"/>
        <v>32.562250331730773</v>
      </c>
    </row>
    <row r="24" spans="1:8" x14ac:dyDescent="0.2">
      <c r="A24" s="8">
        <f t="shared" si="6"/>
        <v>17</v>
      </c>
      <c r="B24" s="18">
        <v>57886.26</v>
      </c>
      <c r="C24" s="18">
        <f t="shared" si="0"/>
        <v>70563.350940000004</v>
      </c>
      <c r="D24" s="18">
        <f t="shared" si="1"/>
        <v>5880.2792450000006</v>
      </c>
      <c r="E24" s="19">
        <f t="shared" si="2"/>
        <v>35.71019784412956</v>
      </c>
      <c r="F24" s="19">
        <f t="shared" si="3"/>
        <v>17.85509892206478</v>
      </c>
      <c r="G24" s="19">
        <f t="shared" si="4"/>
        <v>7.1420395688259122</v>
      </c>
      <c r="H24" s="20">
        <f t="shared" si="5"/>
        <v>33.924687951923076</v>
      </c>
    </row>
    <row r="25" spans="1:8" x14ac:dyDescent="0.2">
      <c r="A25" s="8">
        <f t="shared" si="6"/>
        <v>18</v>
      </c>
      <c r="B25" s="18">
        <v>57886.26</v>
      </c>
      <c r="C25" s="18">
        <f t="shared" si="0"/>
        <v>70563.350940000004</v>
      </c>
      <c r="D25" s="18">
        <f t="shared" si="1"/>
        <v>5880.2792450000006</v>
      </c>
      <c r="E25" s="19">
        <f t="shared" si="2"/>
        <v>35.71019784412956</v>
      </c>
      <c r="F25" s="19">
        <f t="shared" si="3"/>
        <v>17.85509892206478</v>
      </c>
      <c r="G25" s="19">
        <f t="shared" si="4"/>
        <v>7.1420395688259122</v>
      </c>
      <c r="H25" s="20">
        <f t="shared" si="5"/>
        <v>33.924687951923076</v>
      </c>
    </row>
    <row r="26" spans="1:8" x14ac:dyDescent="0.2">
      <c r="A26" s="8">
        <f t="shared" si="6"/>
        <v>19</v>
      </c>
      <c r="B26" s="18">
        <v>57886.26</v>
      </c>
      <c r="C26" s="18">
        <f t="shared" si="0"/>
        <v>70563.350940000004</v>
      </c>
      <c r="D26" s="18">
        <f t="shared" si="1"/>
        <v>5880.2792450000006</v>
      </c>
      <c r="E26" s="19">
        <f t="shared" si="2"/>
        <v>35.71019784412956</v>
      </c>
      <c r="F26" s="19">
        <f t="shared" si="3"/>
        <v>17.85509892206478</v>
      </c>
      <c r="G26" s="19">
        <f t="shared" si="4"/>
        <v>7.1420395688259122</v>
      </c>
      <c r="H26" s="20">
        <f t="shared" si="5"/>
        <v>33.924687951923076</v>
      </c>
    </row>
    <row r="27" spans="1:8" x14ac:dyDescent="0.2">
      <c r="A27" s="8">
        <f t="shared" si="6"/>
        <v>20</v>
      </c>
      <c r="B27" s="18">
        <v>59978.5</v>
      </c>
      <c r="C27" s="18">
        <f t="shared" si="0"/>
        <v>73113.791500000007</v>
      </c>
      <c r="D27" s="18">
        <f t="shared" si="1"/>
        <v>6092.8159583333336</v>
      </c>
      <c r="E27" s="19">
        <f t="shared" si="2"/>
        <v>37.000906629554656</v>
      </c>
      <c r="F27" s="19">
        <f t="shared" si="3"/>
        <v>18.500453314777328</v>
      </c>
      <c r="G27" s="19">
        <f t="shared" si="4"/>
        <v>7.400181325910931</v>
      </c>
      <c r="H27" s="20">
        <f t="shared" si="5"/>
        <v>35.150861298076926</v>
      </c>
    </row>
    <row r="28" spans="1:8" x14ac:dyDescent="0.2">
      <c r="A28" s="8">
        <f t="shared" si="6"/>
        <v>21</v>
      </c>
      <c r="B28" s="18">
        <v>59978.5</v>
      </c>
      <c r="C28" s="18">
        <f t="shared" si="0"/>
        <v>73113.791500000007</v>
      </c>
      <c r="D28" s="18">
        <f t="shared" si="1"/>
        <v>6092.8159583333336</v>
      </c>
      <c r="E28" s="19">
        <f t="shared" si="2"/>
        <v>37.000906629554656</v>
      </c>
      <c r="F28" s="19">
        <f t="shared" si="3"/>
        <v>18.500453314777328</v>
      </c>
      <c r="G28" s="19">
        <f t="shared" si="4"/>
        <v>7.400181325910931</v>
      </c>
      <c r="H28" s="20">
        <f t="shared" si="5"/>
        <v>35.150861298076926</v>
      </c>
    </row>
    <row r="29" spans="1:8" x14ac:dyDescent="0.2">
      <c r="A29" s="8">
        <f t="shared" si="6"/>
        <v>22</v>
      </c>
      <c r="B29" s="18">
        <v>62303.24</v>
      </c>
      <c r="C29" s="18">
        <f t="shared" si="0"/>
        <v>75947.649560000005</v>
      </c>
      <c r="D29" s="18">
        <f t="shared" si="1"/>
        <v>6328.9707966666665</v>
      </c>
      <c r="E29" s="19">
        <f t="shared" si="2"/>
        <v>38.435045323886641</v>
      </c>
      <c r="F29" s="19">
        <f t="shared" si="3"/>
        <v>19.21752266194332</v>
      </c>
      <c r="G29" s="19">
        <f t="shared" si="4"/>
        <v>7.6870090647773281</v>
      </c>
      <c r="H29" s="20">
        <f t="shared" si="5"/>
        <v>36.513293057692309</v>
      </c>
    </row>
    <row r="30" spans="1:8" x14ac:dyDescent="0.2">
      <c r="A30" s="8">
        <f t="shared" si="6"/>
        <v>23</v>
      </c>
      <c r="B30" s="18">
        <v>64628.03</v>
      </c>
      <c r="C30" s="18">
        <f t="shared" si="0"/>
        <v>78781.568570000003</v>
      </c>
      <c r="D30" s="18">
        <f t="shared" si="1"/>
        <v>6565.1307141666666</v>
      </c>
      <c r="E30" s="19">
        <f t="shared" si="2"/>
        <v>39.869214863360327</v>
      </c>
      <c r="F30" s="19">
        <f t="shared" si="3"/>
        <v>19.934607431680163</v>
      </c>
      <c r="G30" s="19">
        <f t="shared" si="4"/>
        <v>7.973842972672065</v>
      </c>
      <c r="H30" s="20">
        <f t="shared" si="5"/>
        <v>37.875754120192312</v>
      </c>
    </row>
    <row r="31" spans="1:8" x14ac:dyDescent="0.2">
      <c r="A31" s="8">
        <f t="shared" si="6"/>
        <v>24</v>
      </c>
      <c r="B31" s="18">
        <v>66487.81</v>
      </c>
      <c r="C31" s="18">
        <f t="shared" si="0"/>
        <v>81048.64039</v>
      </c>
      <c r="D31" s="18">
        <f t="shared" si="1"/>
        <v>6754.0533658333334</v>
      </c>
      <c r="E31" s="19">
        <f t="shared" si="2"/>
        <v>41.016518415991904</v>
      </c>
      <c r="F31" s="19">
        <f t="shared" si="3"/>
        <v>20.508259207995952</v>
      </c>
      <c r="G31" s="19">
        <f t="shared" si="4"/>
        <v>8.2033036831983814</v>
      </c>
      <c r="H31" s="20">
        <f t="shared" si="5"/>
        <v>38.965692495192307</v>
      </c>
    </row>
    <row r="32" spans="1:8" x14ac:dyDescent="0.2">
      <c r="A32" s="8">
        <f t="shared" si="6"/>
        <v>25</v>
      </c>
      <c r="B32" s="18">
        <v>66608.44</v>
      </c>
      <c r="C32" s="18">
        <f t="shared" si="0"/>
        <v>81195.688360000015</v>
      </c>
      <c r="D32" s="18">
        <f t="shared" si="1"/>
        <v>6766.3073633333343</v>
      </c>
      <c r="E32" s="19">
        <f t="shared" si="2"/>
        <v>41.090935404858307</v>
      </c>
      <c r="F32" s="19">
        <f t="shared" si="3"/>
        <v>20.545467702429153</v>
      </c>
      <c r="G32" s="19">
        <f t="shared" si="4"/>
        <v>8.2181870809716617</v>
      </c>
      <c r="H32" s="20">
        <f t="shared" si="5"/>
        <v>39.036388634615392</v>
      </c>
    </row>
    <row r="33" spans="1:8" x14ac:dyDescent="0.2">
      <c r="A33" s="8">
        <f t="shared" si="6"/>
        <v>26</v>
      </c>
      <c r="B33" s="18">
        <v>66720.210000000006</v>
      </c>
      <c r="C33" s="18">
        <f t="shared" si="0"/>
        <v>81331.935990000013</v>
      </c>
      <c r="D33" s="18">
        <f t="shared" si="1"/>
        <v>6777.6613325000017</v>
      </c>
      <c r="E33" s="19">
        <f t="shared" si="2"/>
        <v>41.15988663461539</v>
      </c>
      <c r="F33" s="19">
        <f t="shared" si="3"/>
        <v>20.579943317307695</v>
      </c>
      <c r="G33" s="19">
        <f t="shared" si="4"/>
        <v>8.2319773269230776</v>
      </c>
      <c r="H33" s="20">
        <f t="shared" si="5"/>
        <v>39.101892302884622</v>
      </c>
    </row>
    <row r="34" spans="1:8" x14ac:dyDescent="0.2">
      <c r="A34" s="8">
        <f t="shared" si="6"/>
        <v>27</v>
      </c>
      <c r="B34" s="18">
        <v>66823.77</v>
      </c>
      <c r="C34" s="18">
        <f t="shared" si="0"/>
        <v>81458.175630000012</v>
      </c>
      <c r="D34" s="18">
        <f t="shared" si="1"/>
        <v>6788.1813025000001</v>
      </c>
      <c r="E34" s="19">
        <f t="shared" si="2"/>
        <v>41.223773092105269</v>
      </c>
      <c r="F34" s="19">
        <f t="shared" si="3"/>
        <v>20.611886546052634</v>
      </c>
      <c r="G34" s="19">
        <f t="shared" si="4"/>
        <v>8.2447546184210534</v>
      </c>
      <c r="H34" s="20">
        <f t="shared" si="5"/>
        <v>39.162584437500009</v>
      </c>
    </row>
    <row r="35" spans="1:8" x14ac:dyDescent="0.2">
      <c r="A35" s="8">
        <f t="shared" si="6"/>
        <v>28</v>
      </c>
      <c r="B35" s="18">
        <v>66919.710000000006</v>
      </c>
      <c r="C35" s="18">
        <f t="shared" si="0"/>
        <v>81575.12649000001</v>
      </c>
      <c r="D35" s="18">
        <f t="shared" si="1"/>
        <v>6797.9272075000017</v>
      </c>
      <c r="E35" s="19">
        <f t="shared" si="2"/>
        <v>41.282958750000006</v>
      </c>
      <c r="F35" s="19">
        <f t="shared" si="3"/>
        <v>20.641479375000003</v>
      </c>
      <c r="G35" s="19">
        <f t="shared" si="4"/>
        <v>8.2565917500000019</v>
      </c>
      <c r="H35" s="20">
        <f t="shared" si="5"/>
        <v>39.218810812500003</v>
      </c>
    </row>
    <row r="36" spans="1:8" x14ac:dyDescent="0.2">
      <c r="A36" s="8">
        <f t="shared" si="6"/>
        <v>29</v>
      </c>
      <c r="B36" s="18">
        <v>67008.539999999994</v>
      </c>
      <c r="C36" s="18">
        <f t="shared" si="0"/>
        <v>81683.410260000004</v>
      </c>
      <c r="D36" s="18">
        <f t="shared" si="1"/>
        <v>6806.9508549999991</v>
      </c>
      <c r="E36" s="19">
        <f t="shared" si="2"/>
        <v>41.337758228744939</v>
      </c>
      <c r="F36" s="19">
        <f t="shared" si="3"/>
        <v>20.668879114372469</v>
      </c>
      <c r="G36" s="19">
        <f t="shared" si="4"/>
        <v>8.2675516457489877</v>
      </c>
      <c r="H36" s="20">
        <f t="shared" si="5"/>
        <v>39.270870317307697</v>
      </c>
    </row>
    <row r="37" spans="1:8" x14ac:dyDescent="0.2">
      <c r="A37" s="8">
        <f t="shared" si="6"/>
        <v>30</v>
      </c>
      <c r="B37" s="18">
        <v>67090.899999999994</v>
      </c>
      <c r="C37" s="18">
        <f t="shared" si="0"/>
        <v>81783.807100000005</v>
      </c>
      <c r="D37" s="18">
        <f t="shared" si="1"/>
        <v>6815.3172583333335</v>
      </c>
      <c r="E37" s="19">
        <f t="shared" si="2"/>
        <v>41.388566346153851</v>
      </c>
      <c r="F37" s="19">
        <f t="shared" si="3"/>
        <v>20.694283173076926</v>
      </c>
      <c r="G37" s="19">
        <f t="shared" si="4"/>
        <v>8.2777132692307696</v>
      </c>
      <c r="H37" s="20">
        <f t="shared" si="5"/>
        <v>39.319138028846154</v>
      </c>
    </row>
    <row r="38" spans="1:8" x14ac:dyDescent="0.2">
      <c r="A38" s="8">
        <f t="shared" si="6"/>
        <v>31</v>
      </c>
      <c r="B38" s="18">
        <v>67167.13</v>
      </c>
      <c r="C38" s="18">
        <f t="shared" si="0"/>
        <v>81876.731470000013</v>
      </c>
      <c r="D38" s="18">
        <f t="shared" si="1"/>
        <v>6823.0609558333344</v>
      </c>
      <c r="E38" s="19">
        <f t="shared" si="2"/>
        <v>41.435592849190293</v>
      </c>
      <c r="F38" s="19">
        <f t="shared" si="3"/>
        <v>20.717796424595146</v>
      </c>
      <c r="G38" s="19">
        <f t="shared" si="4"/>
        <v>8.2871185698380589</v>
      </c>
      <c r="H38" s="20">
        <f t="shared" si="5"/>
        <v>39.363813206730775</v>
      </c>
    </row>
    <row r="39" spans="1:8" x14ac:dyDescent="0.2">
      <c r="A39" s="8">
        <f t="shared" si="6"/>
        <v>32</v>
      </c>
      <c r="B39" s="18">
        <v>67237.73</v>
      </c>
      <c r="C39" s="18">
        <f t="shared" si="0"/>
        <v>81962.792870000005</v>
      </c>
      <c r="D39" s="18">
        <f t="shared" si="1"/>
        <v>6830.2327391666668</v>
      </c>
      <c r="E39" s="19">
        <f t="shared" si="2"/>
        <v>41.479146189271255</v>
      </c>
      <c r="F39" s="19">
        <f t="shared" si="3"/>
        <v>20.739573094635627</v>
      </c>
      <c r="G39" s="19">
        <f t="shared" si="4"/>
        <v>8.2958292378542513</v>
      </c>
      <c r="H39" s="20">
        <f t="shared" si="5"/>
        <v>39.405188879807696</v>
      </c>
    </row>
    <row r="40" spans="1:8" x14ac:dyDescent="0.2">
      <c r="A40" s="8">
        <f t="shared" si="6"/>
        <v>33</v>
      </c>
      <c r="B40" s="18">
        <v>67303.08</v>
      </c>
      <c r="C40" s="18">
        <f t="shared" si="0"/>
        <v>82042.454520000014</v>
      </c>
      <c r="D40" s="18">
        <f t="shared" si="1"/>
        <v>6836.8712100000002</v>
      </c>
      <c r="E40" s="19">
        <f t="shared" si="2"/>
        <v>41.51946078947369</v>
      </c>
      <c r="F40" s="19">
        <f t="shared" si="3"/>
        <v>20.759730394736845</v>
      </c>
      <c r="G40" s="19">
        <f t="shared" si="4"/>
        <v>8.3038921578947384</v>
      </c>
      <c r="H40" s="20">
        <f t="shared" si="5"/>
        <v>39.44348775000001</v>
      </c>
    </row>
    <row r="41" spans="1:8" x14ac:dyDescent="0.2">
      <c r="A41" s="8">
        <f t="shared" si="6"/>
        <v>34</v>
      </c>
      <c r="B41" s="18">
        <v>67363.64</v>
      </c>
      <c r="C41" s="18">
        <f t="shared" si="0"/>
        <v>82116.277159999998</v>
      </c>
      <c r="D41" s="18">
        <f t="shared" si="1"/>
        <v>6843.0230966666668</v>
      </c>
      <c r="E41" s="19">
        <f t="shared" si="2"/>
        <v>41.556820425101215</v>
      </c>
      <c r="F41" s="19">
        <f t="shared" si="3"/>
        <v>20.778410212550607</v>
      </c>
      <c r="G41" s="19">
        <f t="shared" si="4"/>
        <v>8.3113640850202426</v>
      </c>
      <c r="H41" s="20">
        <f t="shared" si="5"/>
        <v>39.478979403846154</v>
      </c>
    </row>
    <row r="42" spans="1:8" x14ac:dyDescent="0.2">
      <c r="A42" s="21">
        <f t="shared" si="6"/>
        <v>35</v>
      </c>
      <c r="B42" s="22">
        <v>67419.66</v>
      </c>
      <c r="C42" s="22">
        <f t="shared" si="0"/>
        <v>82184.565540000011</v>
      </c>
      <c r="D42" s="22">
        <f t="shared" si="1"/>
        <v>6848.7137950000006</v>
      </c>
      <c r="E42" s="23">
        <f t="shared" si="2"/>
        <v>41.591379321862355</v>
      </c>
      <c r="F42" s="23">
        <f t="shared" si="3"/>
        <v>20.795689660931178</v>
      </c>
      <c r="G42" s="23">
        <f t="shared" si="4"/>
        <v>8.3182758643724704</v>
      </c>
      <c r="H42" s="24">
        <f t="shared" si="5"/>
        <v>39.511810355769235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30</v>
      </c>
      <c r="B1" s="1" t="s">
        <v>62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40065.370000000003</v>
      </c>
      <c r="C7" s="18">
        <f t="shared" ref="C7:C42" si="0">B7*$D$3</f>
        <v>48839.686030000004</v>
      </c>
      <c r="D7" s="18">
        <f t="shared" ref="D7:D42" si="1">B7/12*$D$3</f>
        <v>4069.9738358333339</v>
      </c>
      <c r="E7" s="19">
        <f t="shared" ref="E7:E42" si="2">C7/1976</f>
        <v>24.716440298582999</v>
      </c>
      <c r="F7" s="19">
        <f>E7/2</f>
        <v>12.358220149291499</v>
      </c>
      <c r="G7" s="19">
        <f>E7/5</f>
        <v>4.9432880597165996</v>
      </c>
      <c r="H7" s="20">
        <f>C7/2080</f>
        <v>23.480618283653847</v>
      </c>
    </row>
    <row r="8" spans="1:8" x14ac:dyDescent="0.2">
      <c r="A8" s="8">
        <f>A7+1</f>
        <v>1</v>
      </c>
      <c r="B8" s="18">
        <v>41221.089999999997</v>
      </c>
      <c r="C8" s="18">
        <f t="shared" si="0"/>
        <v>50248.508710000002</v>
      </c>
      <c r="D8" s="18">
        <f t="shared" si="1"/>
        <v>4187.3757258333335</v>
      </c>
      <c r="E8" s="19">
        <f t="shared" si="2"/>
        <v>25.429407241902833</v>
      </c>
      <c r="F8" s="19">
        <f t="shared" ref="F8:F42" si="3">E8/2</f>
        <v>12.714703620951417</v>
      </c>
      <c r="G8" s="19">
        <f t="shared" ref="G8:G42" si="4">E8/5</f>
        <v>5.085881448380567</v>
      </c>
      <c r="H8" s="20">
        <f t="shared" ref="H8:H42" si="5">C8/2080</f>
        <v>24.157936879807693</v>
      </c>
    </row>
    <row r="9" spans="1:8" x14ac:dyDescent="0.2">
      <c r="A9" s="8">
        <f t="shared" ref="A9:A42" si="6">A8+1</f>
        <v>2</v>
      </c>
      <c r="B9" s="18">
        <v>42424.99</v>
      </c>
      <c r="C9" s="18">
        <f t="shared" si="0"/>
        <v>51716.062810000003</v>
      </c>
      <c r="D9" s="18">
        <f t="shared" si="1"/>
        <v>4309.671900833333</v>
      </c>
      <c r="E9" s="19">
        <f t="shared" si="2"/>
        <v>26.172096563765184</v>
      </c>
      <c r="F9" s="19">
        <f t="shared" si="3"/>
        <v>13.086048281882592</v>
      </c>
      <c r="G9" s="19">
        <f t="shared" si="4"/>
        <v>5.2344193127530367</v>
      </c>
      <c r="H9" s="20">
        <f t="shared" si="5"/>
        <v>24.863491735576925</v>
      </c>
    </row>
    <row r="10" spans="1:8" x14ac:dyDescent="0.2">
      <c r="A10" s="8">
        <f t="shared" si="6"/>
        <v>3</v>
      </c>
      <c r="B10" s="18">
        <v>43628.89</v>
      </c>
      <c r="C10" s="18">
        <f t="shared" si="0"/>
        <v>53183.616910000004</v>
      </c>
      <c r="D10" s="18">
        <f t="shared" si="1"/>
        <v>4431.9680758333334</v>
      </c>
      <c r="E10" s="19">
        <f t="shared" si="2"/>
        <v>26.914785885627534</v>
      </c>
      <c r="F10" s="19">
        <f t="shared" si="3"/>
        <v>13.457392942813767</v>
      </c>
      <c r="G10" s="19">
        <f t="shared" si="4"/>
        <v>5.3829571771255065</v>
      </c>
      <c r="H10" s="20">
        <f t="shared" si="5"/>
        <v>25.569046591346154</v>
      </c>
    </row>
    <row r="11" spans="1:8" x14ac:dyDescent="0.2">
      <c r="A11" s="8">
        <f t="shared" si="6"/>
        <v>4</v>
      </c>
      <c r="B11" s="18">
        <v>45073.55</v>
      </c>
      <c r="C11" s="18">
        <f t="shared" si="0"/>
        <v>54944.657450000006</v>
      </c>
      <c r="D11" s="18">
        <f t="shared" si="1"/>
        <v>4578.7214541666672</v>
      </c>
      <c r="E11" s="19">
        <f t="shared" si="2"/>
        <v>27.806000733805671</v>
      </c>
      <c r="F11" s="19">
        <f t="shared" si="3"/>
        <v>13.903000366902836</v>
      </c>
      <c r="G11" s="19">
        <f t="shared" si="4"/>
        <v>5.5612001467611343</v>
      </c>
      <c r="H11" s="20">
        <f t="shared" si="5"/>
        <v>26.415700697115387</v>
      </c>
    </row>
    <row r="12" spans="1:8" x14ac:dyDescent="0.2">
      <c r="A12" s="8">
        <f t="shared" si="6"/>
        <v>5</v>
      </c>
      <c r="B12" s="18">
        <v>46951.63</v>
      </c>
      <c r="C12" s="18">
        <f t="shared" si="0"/>
        <v>57234.036970000001</v>
      </c>
      <c r="D12" s="18">
        <f t="shared" si="1"/>
        <v>4769.503080833334</v>
      </c>
      <c r="E12" s="19">
        <f t="shared" si="2"/>
        <v>28.964593608299595</v>
      </c>
      <c r="F12" s="19">
        <f t="shared" si="3"/>
        <v>14.482296804149797</v>
      </c>
      <c r="G12" s="19">
        <f t="shared" si="4"/>
        <v>5.7929187216599187</v>
      </c>
      <c r="H12" s="20">
        <f t="shared" si="5"/>
        <v>27.516363927884615</v>
      </c>
    </row>
    <row r="13" spans="1:8" x14ac:dyDescent="0.2">
      <c r="A13" s="8">
        <f t="shared" si="6"/>
        <v>6</v>
      </c>
      <c r="B13" s="18">
        <v>46951.63</v>
      </c>
      <c r="C13" s="18">
        <f t="shared" si="0"/>
        <v>57234.036970000001</v>
      </c>
      <c r="D13" s="18">
        <f t="shared" si="1"/>
        <v>4769.503080833334</v>
      </c>
      <c r="E13" s="19">
        <f t="shared" si="2"/>
        <v>28.964593608299595</v>
      </c>
      <c r="F13" s="19">
        <f t="shared" si="3"/>
        <v>14.482296804149797</v>
      </c>
      <c r="G13" s="19">
        <f t="shared" si="4"/>
        <v>5.7929187216599187</v>
      </c>
      <c r="H13" s="20">
        <f t="shared" si="5"/>
        <v>27.516363927884615</v>
      </c>
    </row>
    <row r="14" spans="1:8" x14ac:dyDescent="0.2">
      <c r="A14" s="8">
        <f t="shared" si="6"/>
        <v>7</v>
      </c>
      <c r="B14" s="18">
        <v>48877.85</v>
      </c>
      <c r="C14" s="18">
        <f t="shared" si="0"/>
        <v>59582.099150000002</v>
      </c>
      <c r="D14" s="18">
        <f t="shared" si="1"/>
        <v>4965.1749291666674</v>
      </c>
      <c r="E14" s="19">
        <f t="shared" si="2"/>
        <v>30.152884185222671</v>
      </c>
      <c r="F14" s="19">
        <f t="shared" si="3"/>
        <v>15.076442092611336</v>
      </c>
      <c r="G14" s="19">
        <f t="shared" si="4"/>
        <v>6.0305768370445341</v>
      </c>
      <c r="H14" s="20">
        <f t="shared" si="5"/>
        <v>28.645239975961541</v>
      </c>
    </row>
    <row r="15" spans="1:8" x14ac:dyDescent="0.2">
      <c r="A15" s="8">
        <f t="shared" si="6"/>
        <v>8</v>
      </c>
      <c r="B15" s="18">
        <v>48877.85</v>
      </c>
      <c r="C15" s="18">
        <f t="shared" si="0"/>
        <v>59582.099150000002</v>
      </c>
      <c r="D15" s="18">
        <f t="shared" si="1"/>
        <v>4965.1749291666674</v>
      </c>
      <c r="E15" s="19">
        <f t="shared" si="2"/>
        <v>30.152884185222671</v>
      </c>
      <c r="F15" s="19">
        <f t="shared" si="3"/>
        <v>15.076442092611336</v>
      </c>
      <c r="G15" s="19">
        <f t="shared" si="4"/>
        <v>6.0305768370445341</v>
      </c>
      <c r="H15" s="20">
        <f t="shared" si="5"/>
        <v>28.645239975961541</v>
      </c>
    </row>
    <row r="16" spans="1:8" x14ac:dyDescent="0.2">
      <c r="A16" s="8">
        <f t="shared" si="6"/>
        <v>9</v>
      </c>
      <c r="B16" s="18">
        <v>50804.08</v>
      </c>
      <c r="C16" s="18">
        <f t="shared" si="0"/>
        <v>61930.173520000004</v>
      </c>
      <c r="D16" s="18">
        <f t="shared" si="1"/>
        <v>5160.8477933333334</v>
      </c>
      <c r="E16" s="19">
        <f t="shared" si="2"/>
        <v>31.34118093117409</v>
      </c>
      <c r="F16" s="19">
        <f t="shared" si="3"/>
        <v>15.670590465587045</v>
      </c>
      <c r="G16" s="19">
        <f t="shared" si="4"/>
        <v>6.2682361862348177</v>
      </c>
      <c r="H16" s="20">
        <f t="shared" si="5"/>
        <v>29.774121884615386</v>
      </c>
    </row>
    <row r="17" spans="1:8" x14ac:dyDescent="0.2">
      <c r="A17" s="8">
        <f t="shared" si="6"/>
        <v>10</v>
      </c>
      <c r="B17" s="18">
        <v>50804.08</v>
      </c>
      <c r="C17" s="18">
        <f t="shared" si="0"/>
        <v>61930.173520000004</v>
      </c>
      <c r="D17" s="18">
        <f t="shared" si="1"/>
        <v>5160.8477933333334</v>
      </c>
      <c r="E17" s="19">
        <f t="shared" si="2"/>
        <v>31.34118093117409</v>
      </c>
      <c r="F17" s="19">
        <f t="shared" si="3"/>
        <v>15.670590465587045</v>
      </c>
      <c r="G17" s="19">
        <f t="shared" si="4"/>
        <v>6.2682361862348177</v>
      </c>
      <c r="H17" s="20">
        <f t="shared" si="5"/>
        <v>29.774121884615386</v>
      </c>
    </row>
    <row r="18" spans="1:8" x14ac:dyDescent="0.2">
      <c r="A18" s="8">
        <f t="shared" si="6"/>
        <v>11</v>
      </c>
      <c r="B18" s="18">
        <v>53211.82</v>
      </c>
      <c r="C18" s="18">
        <f t="shared" si="0"/>
        <v>64865.208580000006</v>
      </c>
      <c r="D18" s="18">
        <f t="shared" si="1"/>
        <v>5405.4340483333344</v>
      </c>
      <c r="E18" s="19">
        <f t="shared" si="2"/>
        <v>32.826522560728748</v>
      </c>
      <c r="F18" s="19">
        <f t="shared" si="3"/>
        <v>16.413261280364374</v>
      </c>
      <c r="G18" s="19">
        <f t="shared" si="4"/>
        <v>6.5653045121457492</v>
      </c>
      <c r="H18" s="20">
        <f t="shared" si="5"/>
        <v>31.185196432692312</v>
      </c>
    </row>
    <row r="19" spans="1:8" x14ac:dyDescent="0.2">
      <c r="A19" s="8">
        <f t="shared" si="6"/>
        <v>12</v>
      </c>
      <c r="B19" s="18">
        <v>53211.82</v>
      </c>
      <c r="C19" s="18">
        <f t="shared" si="0"/>
        <v>64865.208580000006</v>
      </c>
      <c r="D19" s="18">
        <f t="shared" si="1"/>
        <v>5405.4340483333344</v>
      </c>
      <c r="E19" s="19">
        <f t="shared" si="2"/>
        <v>32.826522560728748</v>
      </c>
      <c r="F19" s="19">
        <f t="shared" si="3"/>
        <v>16.413261280364374</v>
      </c>
      <c r="G19" s="19">
        <f t="shared" si="4"/>
        <v>6.5653045121457492</v>
      </c>
      <c r="H19" s="20">
        <f t="shared" si="5"/>
        <v>31.185196432692312</v>
      </c>
    </row>
    <row r="20" spans="1:8" x14ac:dyDescent="0.2">
      <c r="A20" s="8">
        <f t="shared" si="6"/>
        <v>13</v>
      </c>
      <c r="B20" s="18">
        <v>55378.84</v>
      </c>
      <c r="C20" s="18">
        <f t="shared" si="0"/>
        <v>67506.805959999998</v>
      </c>
      <c r="D20" s="18">
        <f t="shared" si="1"/>
        <v>5625.5671633333332</v>
      </c>
      <c r="E20" s="19">
        <f t="shared" si="2"/>
        <v>34.16336334008097</v>
      </c>
      <c r="F20" s="19">
        <f t="shared" si="3"/>
        <v>17.081681670040485</v>
      </c>
      <c r="G20" s="19">
        <f t="shared" si="4"/>
        <v>6.832672668016194</v>
      </c>
      <c r="H20" s="20">
        <f t="shared" si="5"/>
        <v>32.455195173076923</v>
      </c>
    </row>
    <row r="21" spans="1:8" x14ac:dyDescent="0.2">
      <c r="A21" s="8">
        <f t="shared" si="6"/>
        <v>14</v>
      </c>
      <c r="B21" s="18">
        <v>55378.84</v>
      </c>
      <c r="C21" s="18">
        <f t="shared" si="0"/>
        <v>67506.805959999998</v>
      </c>
      <c r="D21" s="18">
        <f t="shared" si="1"/>
        <v>5625.5671633333332</v>
      </c>
      <c r="E21" s="19">
        <f t="shared" si="2"/>
        <v>34.16336334008097</v>
      </c>
      <c r="F21" s="19">
        <f t="shared" si="3"/>
        <v>17.081681670040485</v>
      </c>
      <c r="G21" s="19">
        <f t="shared" si="4"/>
        <v>6.832672668016194</v>
      </c>
      <c r="H21" s="20">
        <f t="shared" si="5"/>
        <v>32.455195173076923</v>
      </c>
    </row>
    <row r="22" spans="1:8" x14ac:dyDescent="0.2">
      <c r="A22" s="8">
        <f t="shared" si="6"/>
        <v>15</v>
      </c>
      <c r="B22" s="18">
        <v>57545.85</v>
      </c>
      <c r="C22" s="18">
        <f t="shared" si="0"/>
        <v>70148.391149999996</v>
      </c>
      <c r="D22" s="18">
        <f t="shared" si="1"/>
        <v>5845.6992625000003</v>
      </c>
      <c r="E22" s="19">
        <f t="shared" si="2"/>
        <v>35.500197950404853</v>
      </c>
      <c r="F22" s="19">
        <f t="shared" si="3"/>
        <v>17.750098975202427</v>
      </c>
      <c r="G22" s="19">
        <f t="shared" si="4"/>
        <v>7.1000395900809705</v>
      </c>
      <c r="H22" s="20">
        <f t="shared" si="5"/>
        <v>33.725188052884612</v>
      </c>
    </row>
    <row r="23" spans="1:8" x14ac:dyDescent="0.2">
      <c r="A23" s="8">
        <f t="shared" si="6"/>
        <v>16</v>
      </c>
      <c r="B23" s="18">
        <v>57545.85</v>
      </c>
      <c r="C23" s="18">
        <f t="shared" si="0"/>
        <v>70148.391149999996</v>
      </c>
      <c r="D23" s="18">
        <f t="shared" si="1"/>
        <v>5845.6992625000003</v>
      </c>
      <c r="E23" s="19">
        <f t="shared" si="2"/>
        <v>35.500197950404853</v>
      </c>
      <c r="F23" s="19">
        <f t="shared" si="3"/>
        <v>17.750098975202427</v>
      </c>
      <c r="G23" s="19">
        <f t="shared" si="4"/>
        <v>7.1000395900809705</v>
      </c>
      <c r="H23" s="20">
        <f t="shared" si="5"/>
        <v>33.725188052884612</v>
      </c>
    </row>
    <row r="24" spans="1:8" x14ac:dyDescent="0.2">
      <c r="A24" s="8">
        <f t="shared" si="6"/>
        <v>17</v>
      </c>
      <c r="B24" s="18">
        <v>59953.599999999999</v>
      </c>
      <c r="C24" s="18">
        <f t="shared" si="0"/>
        <v>73083.438399999999</v>
      </c>
      <c r="D24" s="18">
        <f t="shared" si="1"/>
        <v>6090.2865333333339</v>
      </c>
      <c r="E24" s="19">
        <f t="shared" si="2"/>
        <v>36.985545748987853</v>
      </c>
      <c r="F24" s="19">
        <f t="shared" si="3"/>
        <v>18.492772874493927</v>
      </c>
      <c r="G24" s="19">
        <f t="shared" si="4"/>
        <v>7.3971091497975703</v>
      </c>
      <c r="H24" s="20">
        <f t="shared" si="5"/>
        <v>35.136268461538464</v>
      </c>
    </row>
    <row r="25" spans="1:8" x14ac:dyDescent="0.2">
      <c r="A25" s="8">
        <f t="shared" si="6"/>
        <v>18</v>
      </c>
      <c r="B25" s="18">
        <v>59953.599999999999</v>
      </c>
      <c r="C25" s="18">
        <f t="shared" si="0"/>
        <v>73083.438399999999</v>
      </c>
      <c r="D25" s="18">
        <f t="shared" si="1"/>
        <v>6090.2865333333339</v>
      </c>
      <c r="E25" s="19">
        <f t="shared" si="2"/>
        <v>36.985545748987853</v>
      </c>
      <c r="F25" s="19">
        <f t="shared" si="3"/>
        <v>18.492772874493927</v>
      </c>
      <c r="G25" s="19">
        <f t="shared" si="4"/>
        <v>7.3971091497975703</v>
      </c>
      <c r="H25" s="20">
        <f t="shared" si="5"/>
        <v>35.136268461538464</v>
      </c>
    </row>
    <row r="26" spans="1:8" x14ac:dyDescent="0.2">
      <c r="A26" s="8">
        <f t="shared" si="6"/>
        <v>19</v>
      </c>
      <c r="B26" s="18">
        <v>59953.599999999999</v>
      </c>
      <c r="C26" s="18">
        <f t="shared" si="0"/>
        <v>73083.438399999999</v>
      </c>
      <c r="D26" s="18">
        <f t="shared" si="1"/>
        <v>6090.2865333333339</v>
      </c>
      <c r="E26" s="19">
        <f t="shared" si="2"/>
        <v>36.985545748987853</v>
      </c>
      <c r="F26" s="19">
        <f t="shared" si="3"/>
        <v>18.492772874493927</v>
      </c>
      <c r="G26" s="19">
        <f t="shared" si="4"/>
        <v>7.3971091497975703</v>
      </c>
      <c r="H26" s="20">
        <f t="shared" si="5"/>
        <v>35.136268461538464</v>
      </c>
    </row>
    <row r="27" spans="1:8" x14ac:dyDescent="0.2">
      <c r="A27" s="8">
        <f t="shared" si="6"/>
        <v>20</v>
      </c>
      <c r="B27" s="18">
        <v>62120.62</v>
      </c>
      <c r="C27" s="18">
        <f t="shared" si="0"/>
        <v>75725.035780000006</v>
      </c>
      <c r="D27" s="18">
        <f t="shared" si="1"/>
        <v>6310.4196483333335</v>
      </c>
      <c r="E27" s="19">
        <f t="shared" si="2"/>
        <v>38.322386528340083</v>
      </c>
      <c r="F27" s="19">
        <f t="shared" si="3"/>
        <v>19.161193264170041</v>
      </c>
      <c r="G27" s="19">
        <f t="shared" si="4"/>
        <v>7.6644773056680169</v>
      </c>
      <c r="H27" s="20">
        <f t="shared" si="5"/>
        <v>36.406267201923079</v>
      </c>
    </row>
    <row r="28" spans="1:8" x14ac:dyDescent="0.2">
      <c r="A28" s="8">
        <f t="shared" si="6"/>
        <v>21</v>
      </c>
      <c r="B28" s="18">
        <v>62120.62</v>
      </c>
      <c r="C28" s="18">
        <f t="shared" si="0"/>
        <v>75725.035780000006</v>
      </c>
      <c r="D28" s="18">
        <f t="shared" si="1"/>
        <v>6310.4196483333335</v>
      </c>
      <c r="E28" s="19">
        <f t="shared" si="2"/>
        <v>38.322386528340083</v>
      </c>
      <c r="F28" s="19">
        <f t="shared" si="3"/>
        <v>19.161193264170041</v>
      </c>
      <c r="G28" s="19">
        <f t="shared" si="4"/>
        <v>7.6644773056680169</v>
      </c>
      <c r="H28" s="20">
        <f t="shared" si="5"/>
        <v>36.406267201923079</v>
      </c>
    </row>
    <row r="29" spans="1:8" x14ac:dyDescent="0.2">
      <c r="A29" s="8">
        <f t="shared" si="6"/>
        <v>22</v>
      </c>
      <c r="B29" s="18">
        <v>64528.36</v>
      </c>
      <c r="C29" s="18">
        <f t="shared" si="0"/>
        <v>78660.07084</v>
      </c>
      <c r="D29" s="18">
        <f t="shared" si="1"/>
        <v>6555.0059033333346</v>
      </c>
      <c r="E29" s="19">
        <f t="shared" si="2"/>
        <v>39.807728157894736</v>
      </c>
      <c r="F29" s="19">
        <f t="shared" si="3"/>
        <v>19.903864078947368</v>
      </c>
      <c r="G29" s="19">
        <f t="shared" si="4"/>
        <v>7.9615456315789475</v>
      </c>
      <c r="H29" s="20">
        <f t="shared" si="5"/>
        <v>37.817341749999997</v>
      </c>
    </row>
    <row r="30" spans="1:8" x14ac:dyDescent="0.2">
      <c r="A30" s="8">
        <f t="shared" si="6"/>
        <v>23</v>
      </c>
      <c r="B30" s="18">
        <v>66936.160000000003</v>
      </c>
      <c r="C30" s="18">
        <f t="shared" si="0"/>
        <v>81595.179040000003</v>
      </c>
      <c r="D30" s="18">
        <f t="shared" si="1"/>
        <v>6799.5982533333336</v>
      </c>
      <c r="E30" s="19">
        <f t="shared" si="2"/>
        <v>41.293106801619437</v>
      </c>
      <c r="F30" s="19">
        <f t="shared" si="3"/>
        <v>20.646553400809719</v>
      </c>
      <c r="G30" s="19">
        <f t="shared" si="4"/>
        <v>8.2586213603238878</v>
      </c>
      <c r="H30" s="20">
        <f t="shared" si="5"/>
        <v>39.228451461538462</v>
      </c>
    </row>
    <row r="31" spans="1:8" x14ac:dyDescent="0.2">
      <c r="A31" s="8">
        <f t="shared" si="6"/>
        <v>24</v>
      </c>
      <c r="B31" s="18">
        <v>68862.39</v>
      </c>
      <c r="C31" s="18">
        <f t="shared" si="0"/>
        <v>83943.253410000005</v>
      </c>
      <c r="D31" s="18">
        <f t="shared" si="1"/>
        <v>6995.2711175000004</v>
      </c>
      <c r="E31" s="19">
        <f t="shared" si="2"/>
        <v>42.481403547570849</v>
      </c>
      <c r="F31" s="19">
        <f t="shared" si="3"/>
        <v>21.240701773785425</v>
      </c>
      <c r="G31" s="19">
        <f t="shared" si="4"/>
        <v>8.4962807095141706</v>
      </c>
      <c r="H31" s="20">
        <f t="shared" si="5"/>
        <v>40.357333370192308</v>
      </c>
    </row>
    <row r="32" spans="1:8" x14ac:dyDescent="0.2">
      <c r="A32" s="8">
        <f t="shared" si="6"/>
        <v>25</v>
      </c>
      <c r="B32" s="18">
        <v>68987.320000000007</v>
      </c>
      <c r="C32" s="18">
        <f t="shared" si="0"/>
        <v>84095.543080000018</v>
      </c>
      <c r="D32" s="18">
        <f t="shared" si="1"/>
        <v>7007.9619233333342</v>
      </c>
      <c r="E32" s="19">
        <f t="shared" si="2"/>
        <v>42.55847321862349</v>
      </c>
      <c r="F32" s="19">
        <f t="shared" si="3"/>
        <v>21.279236609311745</v>
      </c>
      <c r="G32" s="19">
        <f t="shared" si="4"/>
        <v>8.5116946437246988</v>
      </c>
      <c r="H32" s="20">
        <f t="shared" si="5"/>
        <v>40.430549557692316</v>
      </c>
    </row>
    <row r="33" spans="1:8" x14ac:dyDescent="0.2">
      <c r="A33" s="8">
        <f t="shared" si="6"/>
        <v>26</v>
      </c>
      <c r="B33" s="18">
        <v>69103.09</v>
      </c>
      <c r="C33" s="18">
        <f t="shared" si="0"/>
        <v>84236.666710000005</v>
      </c>
      <c r="D33" s="18">
        <f t="shared" si="1"/>
        <v>7019.7222258333331</v>
      </c>
      <c r="E33" s="19">
        <f t="shared" si="2"/>
        <v>42.629892059716603</v>
      </c>
      <c r="F33" s="19">
        <f t="shared" si="3"/>
        <v>21.314946029858302</v>
      </c>
      <c r="G33" s="19">
        <f t="shared" si="4"/>
        <v>8.5259784119433206</v>
      </c>
      <c r="H33" s="20">
        <f t="shared" si="5"/>
        <v>40.498397456730771</v>
      </c>
    </row>
    <row r="34" spans="1:8" x14ac:dyDescent="0.2">
      <c r="A34" s="8">
        <f t="shared" si="6"/>
        <v>27</v>
      </c>
      <c r="B34" s="18">
        <v>69210.34</v>
      </c>
      <c r="C34" s="18">
        <f t="shared" si="0"/>
        <v>84367.404460000005</v>
      </c>
      <c r="D34" s="18">
        <f t="shared" si="1"/>
        <v>7030.6170383333329</v>
      </c>
      <c r="E34" s="19">
        <f t="shared" si="2"/>
        <v>42.696054888663973</v>
      </c>
      <c r="F34" s="19">
        <f t="shared" si="3"/>
        <v>21.348027444331986</v>
      </c>
      <c r="G34" s="19">
        <f t="shared" si="4"/>
        <v>8.5392109777327949</v>
      </c>
      <c r="H34" s="20">
        <f t="shared" si="5"/>
        <v>40.561252144230771</v>
      </c>
    </row>
    <row r="35" spans="1:8" x14ac:dyDescent="0.2">
      <c r="A35" s="8">
        <f t="shared" si="6"/>
        <v>28</v>
      </c>
      <c r="B35" s="18">
        <v>69309.710000000006</v>
      </c>
      <c r="C35" s="18">
        <f t="shared" si="0"/>
        <v>84488.536490000013</v>
      </c>
      <c r="D35" s="18">
        <f t="shared" si="1"/>
        <v>7040.7113741666672</v>
      </c>
      <c r="E35" s="19">
        <f t="shared" si="2"/>
        <v>42.757356523279356</v>
      </c>
      <c r="F35" s="19">
        <f t="shared" si="3"/>
        <v>21.378678261639678</v>
      </c>
      <c r="G35" s="19">
        <f t="shared" si="4"/>
        <v>8.5514713046558715</v>
      </c>
      <c r="H35" s="20">
        <f t="shared" si="5"/>
        <v>40.619488697115393</v>
      </c>
    </row>
    <row r="36" spans="1:8" x14ac:dyDescent="0.2">
      <c r="A36" s="8">
        <f t="shared" si="6"/>
        <v>29</v>
      </c>
      <c r="B36" s="18">
        <v>69401.72</v>
      </c>
      <c r="C36" s="18">
        <f t="shared" si="0"/>
        <v>84600.696680000008</v>
      </c>
      <c r="D36" s="18">
        <f t="shared" si="1"/>
        <v>7050.0580566666667</v>
      </c>
      <c r="E36" s="19">
        <f t="shared" si="2"/>
        <v>42.814117753036442</v>
      </c>
      <c r="F36" s="19">
        <f t="shared" si="3"/>
        <v>21.407058876518221</v>
      </c>
      <c r="G36" s="19">
        <f t="shared" si="4"/>
        <v>8.5628235506072876</v>
      </c>
      <c r="H36" s="20">
        <f t="shared" si="5"/>
        <v>40.673411865384622</v>
      </c>
    </row>
    <row r="37" spans="1:8" x14ac:dyDescent="0.2">
      <c r="A37" s="8">
        <f t="shared" si="6"/>
        <v>30</v>
      </c>
      <c r="B37" s="18">
        <v>69487.02</v>
      </c>
      <c r="C37" s="18">
        <f t="shared" si="0"/>
        <v>84704.677380000008</v>
      </c>
      <c r="D37" s="18">
        <f t="shared" si="1"/>
        <v>7058.7231150000007</v>
      </c>
      <c r="E37" s="19">
        <f t="shared" si="2"/>
        <v>42.866739564777333</v>
      </c>
      <c r="F37" s="19">
        <f t="shared" si="3"/>
        <v>21.433369782388667</v>
      </c>
      <c r="G37" s="19">
        <f t="shared" si="4"/>
        <v>8.5733479129554659</v>
      </c>
      <c r="H37" s="20">
        <f t="shared" si="5"/>
        <v>40.723402586538462</v>
      </c>
    </row>
    <row r="38" spans="1:8" x14ac:dyDescent="0.2">
      <c r="A38" s="8">
        <f t="shared" si="6"/>
        <v>31</v>
      </c>
      <c r="B38" s="18">
        <v>69565.960000000006</v>
      </c>
      <c r="C38" s="18">
        <f t="shared" si="0"/>
        <v>84800.905240000007</v>
      </c>
      <c r="D38" s="18">
        <f t="shared" si="1"/>
        <v>7066.7421033333349</v>
      </c>
      <c r="E38" s="19">
        <f t="shared" si="2"/>
        <v>42.915437874493932</v>
      </c>
      <c r="F38" s="19">
        <f t="shared" si="3"/>
        <v>21.457718937246966</v>
      </c>
      <c r="G38" s="19">
        <f t="shared" si="4"/>
        <v>8.5830875748987872</v>
      </c>
      <c r="H38" s="20">
        <f t="shared" si="5"/>
        <v>40.769665980769233</v>
      </c>
    </row>
    <row r="39" spans="1:8" x14ac:dyDescent="0.2">
      <c r="A39" s="8">
        <f t="shared" si="6"/>
        <v>32</v>
      </c>
      <c r="B39" s="18">
        <v>69639.09</v>
      </c>
      <c r="C39" s="18">
        <f t="shared" si="0"/>
        <v>84890.050709999996</v>
      </c>
      <c r="D39" s="18">
        <f t="shared" si="1"/>
        <v>7074.1708925000003</v>
      </c>
      <c r="E39" s="19">
        <f t="shared" si="2"/>
        <v>42.960551978744938</v>
      </c>
      <c r="F39" s="19">
        <f t="shared" si="3"/>
        <v>21.480275989372469</v>
      </c>
      <c r="G39" s="19">
        <f t="shared" si="4"/>
        <v>8.5921103957489873</v>
      </c>
      <c r="H39" s="20">
        <f t="shared" si="5"/>
        <v>40.812524379807691</v>
      </c>
    </row>
    <row r="40" spans="1:8" x14ac:dyDescent="0.2">
      <c r="A40" s="8">
        <f t="shared" si="6"/>
        <v>33</v>
      </c>
      <c r="B40" s="18">
        <v>69706.77</v>
      </c>
      <c r="C40" s="18">
        <f t="shared" si="0"/>
        <v>84972.552630000006</v>
      </c>
      <c r="D40" s="18">
        <f t="shared" si="1"/>
        <v>7081.0460525000008</v>
      </c>
      <c r="E40" s="19">
        <f t="shared" si="2"/>
        <v>43.002303962550613</v>
      </c>
      <c r="F40" s="19">
        <f t="shared" si="3"/>
        <v>21.501151981275306</v>
      </c>
      <c r="G40" s="19">
        <f t="shared" si="4"/>
        <v>8.6004607925101233</v>
      </c>
      <c r="H40" s="20">
        <f t="shared" si="5"/>
        <v>40.852188764423083</v>
      </c>
    </row>
    <row r="41" spans="1:8" x14ac:dyDescent="0.2">
      <c r="A41" s="8">
        <f t="shared" si="6"/>
        <v>34</v>
      </c>
      <c r="B41" s="18">
        <v>69769.490000000005</v>
      </c>
      <c r="C41" s="18">
        <f t="shared" si="0"/>
        <v>85049.008310000019</v>
      </c>
      <c r="D41" s="18">
        <f t="shared" si="1"/>
        <v>7087.4173591666677</v>
      </c>
      <c r="E41" s="19">
        <f t="shared" si="2"/>
        <v>43.040996108299602</v>
      </c>
      <c r="F41" s="19">
        <f t="shared" si="3"/>
        <v>21.520498054149801</v>
      </c>
      <c r="G41" s="19">
        <f t="shared" si="4"/>
        <v>8.6081992216599197</v>
      </c>
      <c r="H41" s="20">
        <f t="shared" si="5"/>
        <v>40.888946302884627</v>
      </c>
    </row>
    <row r="42" spans="1:8" x14ac:dyDescent="0.2">
      <c r="A42" s="21">
        <f t="shared" si="6"/>
        <v>35</v>
      </c>
      <c r="B42" s="22">
        <v>69827.520000000004</v>
      </c>
      <c r="C42" s="22">
        <f t="shared" si="0"/>
        <v>85119.746880000006</v>
      </c>
      <c r="D42" s="22">
        <f t="shared" si="1"/>
        <v>7093.3122400000002</v>
      </c>
      <c r="E42" s="23">
        <f t="shared" si="2"/>
        <v>43.076794979757089</v>
      </c>
      <c r="F42" s="23">
        <f t="shared" si="3"/>
        <v>21.538397489878545</v>
      </c>
      <c r="G42" s="23">
        <f t="shared" si="4"/>
        <v>8.6153589959514179</v>
      </c>
      <c r="H42" s="24">
        <f t="shared" si="5"/>
        <v>40.922955230769233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32</v>
      </c>
      <c r="B1" s="1" t="s">
        <v>63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41446.93</v>
      </c>
      <c r="C7" s="18">
        <f t="shared" ref="C7:C42" si="0">B7*$D$3</f>
        <v>50523.807670000002</v>
      </c>
      <c r="D7" s="18">
        <f t="shared" ref="D7:D42" si="1">B7/12*$D$3</f>
        <v>4210.3173058333341</v>
      </c>
      <c r="E7" s="19">
        <f t="shared" ref="E7:E42" si="2">C7/1976</f>
        <v>25.568728577935225</v>
      </c>
      <c r="F7" s="19">
        <f>E7/2</f>
        <v>12.784364288967613</v>
      </c>
      <c r="G7" s="19">
        <f>E7/5</f>
        <v>5.1137457155870454</v>
      </c>
      <c r="H7" s="20">
        <f>C7/2080</f>
        <v>24.290292149038464</v>
      </c>
    </row>
    <row r="8" spans="1:8" x14ac:dyDescent="0.2">
      <c r="A8" s="8">
        <f>A7+1</f>
        <v>1</v>
      </c>
      <c r="B8" s="18">
        <v>42642.55</v>
      </c>
      <c r="C8" s="18">
        <f t="shared" si="0"/>
        <v>51981.26845000001</v>
      </c>
      <c r="D8" s="18">
        <f t="shared" si="1"/>
        <v>4331.7723708333342</v>
      </c>
      <c r="E8" s="19">
        <f t="shared" si="2"/>
        <v>26.306309944331989</v>
      </c>
      <c r="F8" s="19">
        <f t="shared" ref="F8:F42" si="3">E8/2</f>
        <v>13.153154972165995</v>
      </c>
      <c r="G8" s="19">
        <f t="shared" ref="G8:G42" si="4">E8/5</f>
        <v>5.2612619888663978</v>
      </c>
      <c r="H8" s="20">
        <f t="shared" ref="H8:H42" si="5">C8/2080</f>
        <v>24.990994447115391</v>
      </c>
    </row>
    <row r="9" spans="1:8" x14ac:dyDescent="0.2">
      <c r="A9" s="8">
        <f t="shared" ref="A9:A42" si="6">A8+1</f>
        <v>2</v>
      </c>
      <c r="B9" s="18">
        <v>43887.96</v>
      </c>
      <c r="C9" s="18">
        <f t="shared" si="0"/>
        <v>53499.423240000004</v>
      </c>
      <c r="D9" s="18">
        <f t="shared" si="1"/>
        <v>4458.2852700000003</v>
      </c>
      <c r="E9" s="19">
        <f t="shared" si="2"/>
        <v>27.07460690283401</v>
      </c>
      <c r="F9" s="19">
        <f t="shared" si="3"/>
        <v>13.537303451417005</v>
      </c>
      <c r="G9" s="19">
        <f t="shared" si="4"/>
        <v>5.4149213805668017</v>
      </c>
      <c r="H9" s="20">
        <f t="shared" si="5"/>
        <v>25.720876557692311</v>
      </c>
    </row>
    <row r="10" spans="1:8" x14ac:dyDescent="0.2">
      <c r="A10" s="8">
        <f t="shared" si="6"/>
        <v>3</v>
      </c>
      <c r="B10" s="18">
        <v>45133.31</v>
      </c>
      <c r="C10" s="18">
        <f t="shared" si="0"/>
        <v>55017.504890000004</v>
      </c>
      <c r="D10" s="18">
        <f t="shared" si="1"/>
        <v>4584.7920741666667</v>
      </c>
      <c r="E10" s="19">
        <f t="shared" si="2"/>
        <v>27.842866847165993</v>
      </c>
      <c r="F10" s="19">
        <f t="shared" si="3"/>
        <v>13.921433423582997</v>
      </c>
      <c r="G10" s="19">
        <f t="shared" si="4"/>
        <v>5.5685733694331985</v>
      </c>
      <c r="H10" s="20">
        <f t="shared" si="5"/>
        <v>26.450723504807694</v>
      </c>
    </row>
    <row r="11" spans="1:8" x14ac:dyDescent="0.2">
      <c r="A11" s="8">
        <f t="shared" si="6"/>
        <v>4</v>
      </c>
      <c r="B11" s="18">
        <v>46627.839999999997</v>
      </c>
      <c r="C11" s="18">
        <f t="shared" si="0"/>
        <v>56839.336960000001</v>
      </c>
      <c r="D11" s="18">
        <f t="shared" si="1"/>
        <v>4736.6114133333331</v>
      </c>
      <c r="E11" s="19">
        <f t="shared" si="2"/>
        <v>28.764846639676115</v>
      </c>
      <c r="F11" s="19">
        <f t="shared" si="3"/>
        <v>14.382423319838058</v>
      </c>
      <c r="G11" s="19">
        <f t="shared" si="4"/>
        <v>5.7529693279352232</v>
      </c>
      <c r="H11" s="20">
        <f t="shared" si="5"/>
        <v>27.326604307692307</v>
      </c>
    </row>
    <row r="12" spans="1:8" x14ac:dyDescent="0.2">
      <c r="A12" s="8">
        <f t="shared" si="6"/>
        <v>5</v>
      </c>
      <c r="B12" s="18">
        <v>48570.63</v>
      </c>
      <c r="C12" s="18">
        <f t="shared" si="0"/>
        <v>59207.597970000003</v>
      </c>
      <c r="D12" s="18">
        <f t="shared" si="1"/>
        <v>4933.9664975000005</v>
      </c>
      <c r="E12" s="19">
        <f t="shared" si="2"/>
        <v>29.963359296558707</v>
      </c>
      <c r="F12" s="19">
        <f t="shared" si="3"/>
        <v>14.981679648279354</v>
      </c>
      <c r="G12" s="19">
        <f t="shared" si="4"/>
        <v>5.9926718593117414</v>
      </c>
      <c r="H12" s="20">
        <f t="shared" si="5"/>
        <v>28.465191331730772</v>
      </c>
    </row>
    <row r="13" spans="1:8" x14ac:dyDescent="0.2">
      <c r="A13" s="8">
        <f t="shared" si="6"/>
        <v>6</v>
      </c>
      <c r="B13" s="18">
        <v>48570.63</v>
      </c>
      <c r="C13" s="18">
        <f t="shared" si="0"/>
        <v>59207.597970000003</v>
      </c>
      <c r="D13" s="18">
        <f t="shared" si="1"/>
        <v>4933.9664975000005</v>
      </c>
      <c r="E13" s="19">
        <f t="shared" si="2"/>
        <v>29.963359296558707</v>
      </c>
      <c r="F13" s="19">
        <f t="shared" si="3"/>
        <v>14.981679648279354</v>
      </c>
      <c r="G13" s="19">
        <f t="shared" si="4"/>
        <v>5.9926718593117414</v>
      </c>
      <c r="H13" s="20">
        <f t="shared" si="5"/>
        <v>28.465191331730772</v>
      </c>
    </row>
    <row r="14" spans="1:8" x14ac:dyDescent="0.2">
      <c r="A14" s="8">
        <f t="shared" si="6"/>
        <v>7</v>
      </c>
      <c r="B14" s="18">
        <v>50563.28</v>
      </c>
      <c r="C14" s="18">
        <f t="shared" si="0"/>
        <v>61636.638320000005</v>
      </c>
      <c r="D14" s="18">
        <f t="shared" si="1"/>
        <v>5136.3865266666671</v>
      </c>
      <c r="E14" s="19">
        <f t="shared" si="2"/>
        <v>31.192630728744941</v>
      </c>
      <c r="F14" s="19">
        <f t="shared" si="3"/>
        <v>15.596315364372471</v>
      </c>
      <c r="G14" s="19">
        <f t="shared" si="4"/>
        <v>6.2385261457489882</v>
      </c>
      <c r="H14" s="20">
        <f t="shared" si="5"/>
        <v>29.632999192307693</v>
      </c>
    </row>
    <row r="15" spans="1:8" x14ac:dyDescent="0.2">
      <c r="A15" s="8">
        <f t="shared" si="6"/>
        <v>8</v>
      </c>
      <c r="B15" s="18">
        <v>50563.28</v>
      </c>
      <c r="C15" s="18">
        <f t="shared" si="0"/>
        <v>61636.638320000005</v>
      </c>
      <c r="D15" s="18">
        <f t="shared" si="1"/>
        <v>5136.3865266666671</v>
      </c>
      <c r="E15" s="19">
        <f t="shared" si="2"/>
        <v>31.192630728744941</v>
      </c>
      <c r="F15" s="19">
        <f t="shared" si="3"/>
        <v>15.596315364372471</v>
      </c>
      <c r="G15" s="19">
        <f t="shared" si="4"/>
        <v>6.2385261457489882</v>
      </c>
      <c r="H15" s="20">
        <f t="shared" si="5"/>
        <v>29.632999192307693</v>
      </c>
    </row>
    <row r="16" spans="1:8" x14ac:dyDescent="0.2">
      <c r="A16" s="8">
        <f t="shared" si="6"/>
        <v>9</v>
      </c>
      <c r="B16" s="18">
        <v>52555.9</v>
      </c>
      <c r="C16" s="18">
        <f t="shared" si="0"/>
        <v>64065.642100000005</v>
      </c>
      <c r="D16" s="18">
        <f t="shared" si="1"/>
        <v>5338.8035083333343</v>
      </c>
      <c r="E16" s="19">
        <f t="shared" si="2"/>
        <v>32.421883653846159</v>
      </c>
      <c r="F16" s="19">
        <f t="shared" si="3"/>
        <v>16.210941826923079</v>
      </c>
      <c r="G16" s="19">
        <f t="shared" si="4"/>
        <v>6.4843767307692319</v>
      </c>
      <c r="H16" s="20">
        <f t="shared" si="5"/>
        <v>30.800789471153848</v>
      </c>
    </row>
    <row r="17" spans="1:8" x14ac:dyDescent="0.2">
      <c r="A17" s="8">
        <f t="shared" si="6"/>
        <v>10</v>
      </c>
      <c r="B17" s="18">
        <v>52555.9</v>
      </c>
      <c r="C17" s="18">
        <f t="shared" si="0"/>
        <v>64065.642100000005</v>
      </c>
      <c r="D17" s="18">
        <f t="shared" si="1"/>
        <v>5338.8035083333343</v>
      </c>
      <c r="E17" s="19">
        <f t="shared" si="2"/>
        <v>32.421883653846159</v>
      </c>
      <c r="F17" s="19">
        <f t="shared" si="3"/>
        <v>16.210941826923079</v>
      </c>
      <c r="G17" s="19">
        <f t="shared" si="4"/>
        <v>6.4843767307692319</v>
      </c>
      <c r="H17" s="20">
        <f t="shared" si="5"/>
        <v>30.800789471153848</v>
      </c>
    </row>
    <row r="18" spans="1:8" x14ac:dyDescent="0.2">
      <c r="A18" s="8">
        <f t="shared" si="6"/>
        <v>11</v>
      </c>
      <c r="B18" s="18">
        <v>55046.71</v>
      </c>
      <c r="C18" s="18">
        <f t="shared" si="0"/>
        <v>67101.939490000004</v>
      </c>
      <c r="D18" s="18">
        <f t="shared" si="1"/>
        <v>5591.8282908333331</v>
      </c>
      <c r="E18" s="19">
        <f t="shared" si="2"/>
        <v>33.958471401821868</v>
      </c>
      <c r="F18" s="19">
        <f t="shared" si="3"/>
        <v>16.979235700910934</v>
      </c>
      <c r="G18" s="19">
        <f t="shared" si="4"/>
        <v>6.7916942803643732</v>
      </c>
      <c r="H18" s="20">
        <f t="shared" si="5"/>
        <v>32.260547831730769</v>
      </c>
    </row>
    <row r="19" spans="1:8" x14ac:dyDescent="0.2">
      <c r="A19" s="8">
        <f t="shared" si="6"/>
        <v>12</v>
      </c>
      <c r="B19" s="18">
        <v>55046.71</v>
      </c>
      <c r="C19" s="18">
        <f t="shared" si="0"/>
        <v>67101.939490000004</v>
      </c>
      <c r="D19" s="18">
        <f t="shared" si="1"/>
        <v>5591.8282908333331</v>
      </c>
      <c r="E19" s="19">
        <f t="shared" si="2"/>
        <v>33.958471401821868</v>
      </c>
      <c r="F19" s="19">
        <f t="shared" si="3"/>
        <v>16.979235700910934</v>
      </c>
      <c r="G19" s="19">
        <f t="shared" si="4"/>
        <v>6.7916942803643732</v>
      </c>
      <c r="H19" s="20">
        <f t="shared" si="5"/>
        <v>32.260547831730769</v>
      </c>
    </row>
    <row r="20" spans="1:8" x14ac:dyDescent="0.2">
      <c r="A20" s="8">
        <f t="shared" si="6"/>
        <v>13</v>
      </c>
      <c r="B20" s="18">
        <v>57288.45</v>
      </c>
      <c r="C20" s="18">
        <f t="shared" si="0"/>
        <v>69834.620550000007</v>
      </c>
      <c r="D20" s="18">
        <f t="shared" si="1"/>
        <v>5819.5517124999997</v>
      </c>
      <c r="E20" s="19">
        <f t="shared" si="2"/>
        <v>35.341407160931176</v>
      </c>
      <c r="F20" s="19">
        <f t="shared" si="3"/>
        <v>17.670703580465588</v>
      </c>
      <c r="G20" s="19">
        <f t="shared" si="4"/>
        <v>7.0682814321862351</v>
      </c>
      <c r="H20" s="20">
        <f t="shared" si="5"/>
        <v>33.574336802884616</v>
      </c>
    </row>
    <row r="21" spans="1:8" x14ac:dyDescent="0.2">
      <c r="A21" s="8">
        <f t="shared" si="6"/>
        <v>14</v>
      </c>
      <c r="B21" s="18">
        <v>57288.45</v>
      </c>
      <c r="C21" s="18">
        <f t="shared" si="0"/>
        <v>69834.620550000007</v>
      </c>
      <c r="D21" s="18">
        <f t="shared" si="1"/>
        <v>5819.5517124999997</v>
      </c>
      <c r="E21" s="19">
        <f t="shared" si="2"/>
        <v>35.341407160931176</v>
      </c>
      <c r="F21" s="19">
        <f t="shared" si="3"/>
        <v>17.670703580465588</v>
      </c>
      <c r="G21" s="19">
        <f t="shared" si="4"/>
        <v>7.0682814321862351</v>
      </c>
      <c r="H21" s="20">
        <f t="shared" si="5"/>
        <v>33.574336802884616</v>
      </c>
    </row>
    <row r="22" spans="1:8" x14ac:dyDescent="0.2">
      <c r="A22" s="8">
        <f t="shared" si="6"/>
        <v>15</v>
      </c>
      <c r="B22" s="18">
        <v>59530.18</v>
      </c>
      <c r="C22" s="18">
        <f t="shared" si="0"/>
        <v>72567.289420000001</v>
      </c>
      <c r="D22" s="18">
        <f t="shared" si="1"/>
        <v>6047.2741183333337</v>
      </c>
      <c r="E22" s="19">
        <f t="shared" si="2"/>
        <v>36.724336751012146</v>
      </c>
      <c r="F22" s="19">
        <f t="shared" si="3"/>
        <v>18.362168375506073</v>
      </c>
      <c r="G22" s="19">
        <f t="shared" si="4"/>
        <v>7.3448673502024295</v>
      </c>
      <c r="H22" s="20">
        <f t="shared" si="5"/>
        <v>34.888119913461537</v>
      </c>
    </row>
    <row r="23" spans="1:8" x14ac:dyDescent="0.2">
      <c r="A23" s="8">
        <f t="shared" si="6"/>
        <v>16</v>
      </c>
      <c r="B23" s="18">
        <v>59530.18</v>
      </c>
      <c r="C23" s="18">
        <f t="shared" si="0"/>
        <v>72567.289420000001</v>
      </c>
      <c r="D23" s="18">
        <f t="shared" si="1"/>
        <v>6047.2741183333337</v>
      </c>
      <c r="E23" s="19">
        <f t="shared" si="2"/>
        <v>36.724336751012146</v>
      </c>
      <c r="F23" s="19">
        <f t="shared" si="3"/>
        <v>18.362168375506073</v>
      </c>
      <c r="G23" s="19">
        <f t="shared" si="4"/>
        <v>7.3448673502024295</v>
      </c>
      <c r="H23" s="20">
        <f t="shared" si="5"/>
        <v>34.888119913461537</v>
      </c>
    </row>
    <row r="24" spans="1:8" x14ac:dyDescent="0.2">
      <c r="A24" s="8">
        <f t="shared" si="6"/>
        <v>17</v>
      </c>
      <c r="B24" s="18">
        <v>62020.99</v>
      </c>
      <c r="C24" s="18">
        <f t="shared" si="0"/>
        <v>75603.586810000008</v>
      </c>
      <c r="D24" s="18">
        <f t="shared" si="1"/>
        <v>6300.2989008333343</v>
      </c>
      <c r="E24" s="19">
        <f t="shared" si="2"/>
        <v>38.260924498987855</v>
      </c>
      <c r="F24" s="19">
        <f t="shared" si="3"/>
        <v>19.130462249493927</v>
      </c>
      <c r="G24" s="19">
        <f t="shared" si="4"/>
        <v>7.6521848997975708</v>
      </c>
      <c r="H24" s="20">
        <f t="shared" si="5"/>
        <v>36.347878274038464</v>
      </c>
    </row>
    <row r="25" spans="1:8" x14ac:dyDescent="0.2">
      <c r="A25" s="8">
        <f t="shared" si="6"/>
        <v>18</v>
      </c>
      <c r="B25" s="18">
        <v>62020.99</v>
      </c>
      <c r="C25" s="18">
        <f t="shared" si="0"/>
        <v>75603.586810000008</v>
      </c>
      <c r="D25" s="18">
        <f t="shared" si="1"/>
        <v>6300.2989008333343</v>
      </c>
      <c r="E25" s="19">
        <f t="shared" si="2"/>
        <v>38.260924498987855</v>
      </c>
      <c r="F25" s="19">
        <f t="shared" si="3"/>
        <v>19.130462249493927</v>
      </c>
      <c r="G25" s="19">
        <f t="shared" si="4"/>
        <v>7.6521848997975708</v>
      </c>
      <c r="H25" s="20">
        <f t="shared" si="5"/>
        <v>36.347878274038464</v>
      </c>
    </row>
    <row r="26" spans="1:8" x14ac:dyDescent="0.2">
      <c r="A26" s="8">
        <f t="shared" si="6"/>
        <v>19</v>
      </c>
      <c r="B26" s="18">
        <v>62020.99</v>
      </c>
      <c r="C26" s="18">
        <f t="shared" si="0"/>
        <v>75603.586810000008</v>
      </c>
      <c r="D26" s="18">
        <f t="shared" si="1"/>
        <v>6300.2989008333343</v>
      </c>
      <c r="E26" s="19">
        <f t="shared" si="2"/>
        <v>38.260924498987855</v>
      </c>
      <c r="F26" s="19">
        <f t="shared" si="3"/>
        <v>19.130462249493927</v>
      </c>
      <c r="G26" s="19">
        <f t="shared" si="4"/>
        <v>7.6521848997975708</v>
      </c>
      <c r="H26" s="20">
        <f t="shared" si="5"/>
        <v>36.347878274038464</v>
      </c>
    </row>
    <row r="27" spans="1:8" x14ac:dyDescent="0.2">
      <c r="A27" s="8">
        <f t="shared" si="6"/>
        <v>20</v>
      </c>
      <c r="B27" s="18">
        <v>64262.69</v>
      </c>
      <c r="C27" s="18">
        <f t="shared" si="0"/>
        <v>78336.219110000005</v>
      </c>
      <c r="D27" s="18">
        <f t="shared" si="1"/>
        <v>6528.0182591666671</v>
      </c>
      <c r="E27" s="19">
        <f t="shared" si="2"/>
        <v>39.643835581983808</v>
      </c>
      <c r="F27" s="19">
        <f t="shared" si="3"/>
        <v>19.821917790991904</v>
      </c>
      <c r="G27" s="19">
        <f t="shared" si="4"/>
        <v>7.9287671163967612</v>
      </c>
      <c r="H27" s="20">
        <f t="shared" si="5"/>
        <v>37.661643802884619</v>
      </c>
    </row>
    <row r="28" spans="1:8" x14ac:dyDescent="0.2">
      <c r="A28" s="8">
        <f t="shared" si="6"/>
        <v>21</v>
      </c>
      <c r="B28" s="18">
        <v>64262.69</v>
      </c>
      <c r="C28" s="18">
        <f t="shared" si="0"/>
        <v>78336.219110000005</v>
      </c>
      <c r="D28" s="18">
        <f t="shared" si="1"/>
        <v>6528.0182591666671</v>
      </c>
      <c r="E28" s="19">
        <f t="shared" si="2"/>
        <v>39.643835581983808</v>
      </c>
      <c r="F28" s="19">
        <f t="shared" si="3"/>
        <v>19.821917790991904</v>
      </c>
      <c r="G28" s="19">
        <f t="shared" si="4"/>
        <v>7.9287671163967612</v>
      </c>
      <c r="H28" s="20">
        <f t="shared" si="5"/>
        <v>37.661643802884619</v>
      </c>
    </row>
    <row r="29" spans="1:8" x14ac:dyDescent="0.2">
      <c r="A29" s="8">
        <f t="shared" si="6"/>
        <v>22</v>
      </c>
      <c r="B29" s="18">
        <v>66753.5</v>
      </c>
      <c r="C29" s="18">
        <f t="shared" si="0"/>
        <v>81372.516500000012</v>
      </c>
      <c r="D29" s="18">
        <f t="shared" si="1"/>
        <v>6781.0430416666677</v>
      </c>
      <c r="E29" s="19">
        <f t="shared" si="2"/>
        <v>41.180423329959524</v>
      </c>
      <c r="F29" s="19">
        <f t="shared" si="3"/>
        <v>20.590211664979762</v>
      </c>
      <c r="G29" s="19">
        <f t="shared" si="4"/>
        <v>8.2360846659919051</v>
      </c>
      <c r="H29" s="20">
        <f t="shared" si="5"/>
        <v>39.121402163461546</v>
      </c>
    </row>
    <row r="30" spans="1:8" x14ac:dyDescent="0.2">
      <c r="A30" s="8">
        <f t="shared" si="6"/>
        <v>23</v>
      </c>
      <c r="B30" s="18">
        <v>69244.289999999994</v>
      </c>
      <c r="C30" s="18">
        <f t="shared" si="0"/>
        <v>84408.789510000002</v>
      </c>
      <c r="D30" s="18">
        <f t="shared" si="1"/>
        <v>7034.0657924999996</v>
      </c>
      <c r="E30" s="19">
        <f t="shared" si="2"/>
        <v>42.716998739878541</v>
      </c>
      <c r="F30" s="19">
        <f t="shared" si="3"/>
        <v>21.35849936993927</v>
      </c>
      <c r="G30" s="19">
        <f t="shared" si="4"/>
        <v>8.5433997479757089</v>
      </c>
      <c r="H30" s="20">
        <f t="shared" si="5"/>
        <v>40.58114880288462</v>
      </c>
    </row>
    <row r="31" spans="1:8" x14ac:dyDescent="0.2">
      <c r="A31" s="8">
        <f t="shared" si="6"/>
        <v>24</v>
      </c>
      <c r="B31" s="18">
        <v>71236.92</v>
      </c>
      <c r="C31" s="18">
        <f t="shared" si="0"/>
        <v>86837.80548000001</v>
      </c>
      <c r="D31" s="18">
        <f t="shared" si="1"/>
        <v>7236.4837900000002</v>
      </c>
      <c r="E31" s="19">
        <f t="shared" si="2"/>
        <v>43.946257834008101</v>
      </c>
      <c r="F31" s="19">
        <f t="shared" si="3"/>
        <v>21.97312891700405</v>
      </c>
      <c r="G31" s="19">
        <f t="shared" si="4"/>
        <v>8.7892515668016209</v>
      </c>
      <c r="H31" s="20">
        <f t="shared" si="5"/>
        <v>41.748944942307695</v>
      </c>
    </row>
    <row r="32" spans="1:8" x14ac:dyDescent="0.2">
      <c r="A32" s="8">
        <f t="shared" si="6"/>
        <v>25</v>
      </c>
      <c r="B32" s="18">
        <v>71366.17</v>
      </c>
      <c r="C32" s="18">
        <f t="shared" si="0"/>
        <v>86995.36123000001</v>
      </c>
      <c r="D32" s="18">
        <f t="shared" si="1"/>
        <v>7249.6134358333329</v>
      </c>
      <c r="E32" s="19">
        <f t="shared" si="2"/>
        <v>44.02599252530365</v>
      </c>
      <c r="F32" s="19">
        <f t="shared" si="3"/>
        <v>22.012996262651825</v>
      </c>
      <c r="G32" s="19">
        <f t="shared" si="4"/>
        <v>8.80519850506073</v>
      </c>
      <c r="H32" s="20">
        <f t="shared" si="5"/>
        <v>41.824692899038467</v>
      </c>
    </row>
    <row r="33" spans="1:8" x14ac:dyDescent="0.2">
      <c r="A33" s="8">
        <f t="shared" si="6"/>
        <v>26</v>
      </c>
      <c r="B33" s="18">
        <v>71485.929999999993</v>
      </c>
      <c r="C33" s="18">
        <f t="shared" si="0"/>
        <v>87141.348669999992</v>
      </c>
      <c r="D33" s="18">
        <f t="shared" si="1"/>
        <v>7261.7790558333327</v>
      </c>
      <c r="E33" s="19">
        <f t="shared" si="2"/>
        <v>44.099872808704447</v>
      </c>
      <c r="F33" s="19">
        <f t="shared" si="3"/>
        <v>22.049936404352223</v>
      </c>
      <c r="G33" s="19">
        <f t="shared" si="4"/>
        <v>8.8199745617408887</v>
      </c>
      <c r="H33" s="20">
        <f t="shared" si="5"/>
        <v>41.894879168269227</v>
      </c>
    </row>
    <row r="34" spans="1:8" x14ac:dyDescent="0.2">
      <c r="A34" s="8">
        <f t="shared" si="6"/>
        <v>27</v>
      </c>
      <c r="B34" s="18">
        <v>71596.88</v>
      </c>
      <c r="C34" s="18">
        <f t="shared" si="0"/>
        <v>87276.596720000016</v>
      </c>
      <c r="D34" s="18">
        <f t="shared" si="1"/>
        <v>7273.0497266666671</v>
      </c>
      <c r="E34" s="19">
        <f t="shared" si="2"/>
        <v>44.16831817813766</v>
      </c>
      <c r="F34" s="19">
        <f t="shared" si="3"/>
        <v>22.08415908906883</v>
      </c>
      <c r="G34" s="19">
        <f t="shared" si="4"/>
        <v>8.8336636356275324</v>
      </c>
      <c r="H34" s="20">
        <f t="shared" si="5"/>
        <v>41.959902269230774</v>
      </c>
    </row>
    <row r="35" spans="1:8" x14ac:dyDescent="0.2">
      <c r="A35" s="8">
        <f t="shared" si="6"/>
        <v>28</v>
      </c>
      <c r="B35" s="18">
        <v>71699.67</v>
      </c>
      <c r="C35" s="18">
        <f t="shared" si="0"/>
        <v>87401.897729999997</v>
      </c>
      <c r="D35" s="18">
        <f t="shared" si="1"/>
        <v>7283.4914775000007</v>
      </c>
      <c r="E35" s="19">
        <f t="shared" si="2"/>
        <v>44.231729620445343</v>
      </c>
      <c r="F35" s="19">
        <f t="shared" si="3"/>
        <v>22.115864810222671</v>
      </c>
      <c r="G35" s="19">
        <f t="shared" si="4"/>
        <v>8.8463459240890678</v>
      </c>
      <c r="H35" s="20">
        <f t="shared" si="5"/>
        <v>42.020143139423077</v>
      </c>
    </row>
    <row r="36" spans="1:8" x14ac:dyDescent="0.2">
      <c r="A36" s="8">
        <f t="shared" si="6"/>
        <v>29</v>
      </c>
      <c r="B36" s="18">
        <v>71794.850000000006</v>
      </c>
      <c r="C36" s="18">
        <f t="shared" si="0"/>
        <v>87517.922150000013</v>
      </c>
      <c r="D36" s="18">
        <f t="shared" si="1"/>
        <v>7293.1601791666681</v>
      </c>
      <c r="E36" s="19">
        <f t="shared" si="2"/>
        <v>44.290446432186243</v>
      </c>
      <c r="F36" s="19">
        <f t="shared" si="3"/>
        <v>22.145223216093122</v>
      </c>
      <c r="G36" s="19">
        <f t="shared" si="4"/>
        <v>8.8580892864372487</v>
      </c>
      <c r="H36" s="20">
        <f t="shared" si="5"/>
        <v>42.075924110576928</v>
      </c>
    </row>
    <row r="37" spans="1:8" x14ac:dyDescent="0.2">
      <c r="A37" s="8">
        <f t="shared" si="6"/>
        <v>30</v>
      </c>
      <c r="B37" s="18">
        <v>71883.09</v>
      </c>
      <c r="C37" s="18">
        <f t="shared" si="0"/>
        <v>87625.486709999997</v>
      </c>
      <c r="D37" s="18">
        <f t="shared" si="1"/>
        <v>7302.1238924999998</v>
      </c>
      <c r="E37" s="19">
        <f t="shared" si="2"/>
        <v>44.344881938259107</v>
      </c>
      <c r="F37" s="19">
        <f t="shared" si="3"/>
        <v>22.172440969129553</v>
      </c>
      <c r="G37" s="19">
        <f t="shared" si="4"/>
        <v>8.8689763876518217</v>
      </c>
      <c r="H37" s="20">
        <f t="shared" si="5"/>
        <v>42.12763784134615</v>
      </c>
    </row>
    <row r="38" spans="1:8" x14ac:dyDescent="0.2">
      <c r="A38" s="8">
        <f t="shared" si="6"/>
        <v>31</v>
      </c>
      <c r="B38" s="18">
        <v>71964.759999999995</v>
      </c>
      <c r="C38" s="18">
        <f t="shared" si="0"/>
        <v>87725.042440000005</v>
      </c>
      <c r="D38" s="18">
        <f t="shared" si="1"/>
        <v>7310.4202033333331</v>
      </c>
      <c r="E38" s="19">
        <f t="shared" si="2"/>
        <v>44.395264392712555</v>
      </c>
      <c r="F38" s="19">
        <f t="shared" si="3"/>
        <v>22.197632196356277</v>
      </c>
      <c r="G38" s="19">
        <f t="shared" si="4"/>
        <v>8.8790528785425114</v>
      </c>
      <c r="H38" s="20">
        <f t="shared" si="5"/>
        <v>42.175501173076924</v>
      </c>
    </row>
    <row r="39" spans="1:8" x14ac:dyDescent="0.2">
      <c r="A39" s="8">
        <f t="shared" si="6"/>
        <v>32</v>
      </c>
      <c r="B39" s="18">
        <v>72040.41</v>
      </c>
      <c r="C39" s="18">
        <f t="shared" si="0"/>
        <v>87817.259790000011</v>
      </c>
      <c r="D39" s="18">
        <f t="shared" si="1"/>
        <v>7318.1049825000009</v>
      </c>
      <c r="E39" s="19">
        <f t="shared" si="2"/>
        <v>44.441933092105266</v>
      </c>
      <c r="F39" s="19">
        <f t="shared" si="3"/>
        <v>22.220966546052633</v>
      </c>
      <c r="G39" s="19">
        <f t="shared" si="4"/>
        <v>8.8883866184210536</v>
      </c>
      <c r="H39" s="20">
        <f t="shared" si="5"/>
        <v>42.219836437500007</v>
      </c>
    </row>
    <row r="40" spans="1:8" x14ac:dyDescent="0.2">
      <c r="A40" s="8">
        <f t="shared" si="6"/>
        <v>33</v>
      </c>
      <c r="B40" s="18">
        <v>72110.429999999993</v>
      </c>
      <c r="C40" s="18">
        <f t="shared" si="0"/>
        <v>87902.614170000001</v>
      </c>
      <c r="D40" s="18">
        <f t="shared" si="1"/>
        <v>7325.2178475000001</v>
      </c>
      <c r="E40" s="19">
        <f t="shared" si="2"/>
        <v>44.485128628542512</v>
      </c>
      <c r="F40" s="19">
        <f t="shared" si="3"/>
        <v>22.242564314271256</v>
      </c>
      <c r="G40" s="19">
        <f t="shared" si="4"/>
        <v>8.8970257257085024</v>
      </c>
      <c r="H40" s="20">
        <f t="shared" si="5"/>
        <v>42.260872197115383</v>
      </c>
    </row>
    <row r="41" spans="1:8" x14ac:dyDescent="0.2">
      <c r="A41" s="8">
        <f t="shared" si="6"/>
        <v>34</v>
      </c>
      <c r="B41" s="18">
        <v>72175.31</v>
      </c>
      <c r="C41" s="18">
        <f t="shared" si="0"/>
        <v>87981.70289</v>
      </c>
      <c r="D41" s="18">
        <f t="shared" si="1"/>
        <v>7331.8085741666664</v>
      </c>
      <c r="E41" s="19">
        <f t="shared" si="2"/>
        <v>44.525153284412958</v>
      </c>
      <c r="F41" s="19">
        <f t="shared" si="3"/>
        <v>22.262576642206479</v>
      </c>
      <c r="G41" s="19">
        <f t="shared" si="4"/>
        <v>8.905030656882591</v>
      </c>
      <c r="H41" s="20">
        <f t="shared" si="5"/>
        <v>42.298895620192305</v>
      </c>
    </row>
    <row r="42" spans="1:8" x14ac:dyDescent="0.2">
      <c r="A42" s="21">
        <f t="shared" si="6"/>
        <v>35</v>
      </c>
      <c r="B42" s="22">
        <v>72235.33</v>
      </c>
      <c r="C42" s="22">
        <f t="shared" si="0"/>
        <v>88054.867270000002</v>
      </c>
      <c r="D42" s="22">
        <f t="shared" si="1"/>
        <v>7337.9056058333335</v>
      </c>
      <c r="E42" s="23">
        <f t="shared" si="2"/>
        <v>44.562179792510122</v>
      </c>
      <c r="F42" s="23">
        <f t="shared" si="3"/>
        <v>22.281089896255061</v>
      </c>
      <c r="G42" s="23">
        <f t="shared" si="4"/>
        <v>8.9124359585020247</v>
      </c>
      <c r="H42" s="24">
        <f t="shared" si="5"/>
        <v>42.334070802884618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Normal="100" workbookViewId="0">
      <selection activeCell="B43" sqref="B43"/>
    </sheetView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7</v>
      </c>
      <c r="B1" s="1" t="s">
        <v>46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">
        <v>76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27">
        <v>22591.66</v>
      </c>
      <c r="C7" s="18">
        <f>B7*$D$3</f>
        <v>27539.233540000001</v>
      </c>
      <c r="D7" s="18">
        <f t="shared" ref="D7:D42" si="0">B7/12*$D$3</f>
        <v>2294.9361283333333</v>
      </c>
      <c r="E7" s="19">
        <f t="shared" ref="E7:E42" si="1">C7/1976</f>
        <v>13.93685907894737</v>
      </c>
      <c r="F7" s="19">
        <f>E7/2</f>
        <v>6.9684295394736848</v>
      </c>
      <c r="G7" s="19">
        <f>E7/5</f>
        <v>2.787371815789474</v>
      </c>
      <c r="H7" s="20">
        <f>C7/2080</f>
        <v>13.240016125</v>
      </c>
    </row>
    <row r="8" spans="1:8" x14ac:dyDescent="0.2">
      <c r="A8" s="8">
        <f>A7+1</f>
        <v>1</v>
      </c>
      <c r="B8" s="27">
        <v>22873.33</v>
      </c>
      <c r="C8" s="18">
        <f t="shared" ref="C8:C42" si="2">B8*$D$3</f>
        <v>27882.589270000004</v>
      </c>
      <c r="D8" s="18">
        <f t="shared" si="0"/>
        <v>2323.5491058333337</v>
      </c>
      <c r="E8" s="19">
        <f t="shared" si="1"/>
        <v>14.110622100202431</v>
      </c>
      <c r="F8" s="19">
        <f t="shared" ref="F8:F42" si="3">E8/2</f>
        <v>7.0553110501012153</v>
      </c>
      <c r="G8" s="19">
        <f t="shared" ref="G8:G42" si="4">E8/5</f>
        <v>2.822124420040486</v>
      </c>
      <c r="H8" s="20">
        <f t="shared" ref="H8:H42" si="5">C8/2080</f>
        <v>13.40509099519231</v>
      </c>
    </row>
    <row r="9" spans="1:8" x14ac:dyDescent="0.2">
      <c r="A9" s="8">
        <f t="shared" ref="A9:A42" si="6">A8+1</f>
        <v>2</v>
      </c>
      <c r="B9" s="18">
        <v>23154.51</v>
      </c>
      <c r="C9" s="18">
        <f t="shared" si="2"/>
        <v>28225.347689999999</v>
      </c>
      <c r="D9" s="18">
        <f t="shared" si="0"/>
        <v>2352.1123075</v>
      </c>
      <c r="E9" s="19">
        <f t="shared" si="1"/>
        <v>14.284082839068825</v>
      </c>
      <c r="F9" s="19">
        <f t="shared" si="3"/>
        <v>7.1420414195344124</v>
      </c>
      <c r="G9" s="19">
        <f t="shared" si="4"/>
        <v>2.8568165678137651</v>
      </c>
      <c r="H9" s="20">
        <f t="shared" si="5"/>
        <v>13.569878697115383</v>
      </c>
    </row>
    <row r="10" spans="1:8" x14ac:dyDescent="0.2">
      <c r="A10" s="8">
        <f t="shared" si="6"/>
        <v>3</v>
      </c>
      <c r="B10" s="18">
        <v>23436.17</v>
      </c>
      <c r="C10" s="18">
        <f t="shared" si="2"/>
        <v>28568.69123</v>
      </c>
      <c r="D10" s="18">
        <f t="shared" si="0"/>
        <v>2380.7242691666665</v>
      </c>
      <c r="E10" s="19">
        <f t="shared" si="1"/>
        <v>14.457839691295547</v>
      </c>
      <c r="F10" s="19">
        <f t="shared" si="3"/>
        <v>7.2289198456477735</v>
      </c>
      <c r="G10" s="19">
        <f t="shared" si="4"/>
        <v>2.8915679382591093</v>
      </c>
      <c r="H10" s="20">
        <f t="shared" si="5"/>
        <v>13.73494770673077</v>
      </c>
    </row>
    <row r="11" spans="1:8" x14ac:dyDescent="0.2">
      <c r="A11" s="8">
        <f t="shared" si="6"/>
        <v>4</v>
      </c>
      <c r="B11" s="18">
        <v>23767.23</v>
      </c>
      <c r="C11" s="18">
        <f t="shared" si="2"/>
        <v>28972.253370000002</v>
      </c>
      <c r="D11" s="18">
        <f t="shared" si="0"/>
        <v>2414.3544475000003</v>
      </c>
      <c r="E11" s="19">
        <f t="shared" si="1"/>
        <v>14.662071543522268</v>
      </c>
      <c r="F11" s="19">
        <f t="shared" si="3"/>
        <v>7.3310357717611341</v>
      </c>
      <c r="G11" s="19">
        <f t="shared" si="4"/>
        <v>2.9324143087044536</v>
      </c>
      <c r="H11" s="20">
        <f t="shared" si="5"/>
        <v>13.928967966346155</v>
      </c>
    </row>
    <row r="12" spans="1:8" x14ac:dyDescent="0.2">
      <c r="A12" s="8">
        <f t="shared" si="6"/>
        <v>5</v>
      </c>
      <c r="B12" s="18">
        <v>24011.59</v>
      </c>
      <c r="C12" s="18">
        <f t="shared" si="2"/>
        <v>29270.128210000003</v>
      </c>
      <c r="D12" s="18">
        <f t="shared" si="0"/>
        <v>2439.1773508333335</v>
      </c>
      <c r="E12" s="19">
        <f t="shared" si="1"/>
        <v>14.812817920040487</v>
      </c>
      <c r="F12" s="19">
        <f t="shared" si="3"/>
        <v>7.4064089600202436</v>
      </c>
      <c r="G12" s="19">
        <f t="shared" si="4"/>
        <v>2.9625635840080973</v>
      </c>
      <c r="H12" s="20">
        <f t="shared" si="5"/>
        <v>14.072177024038464</v>
      </c>
    </row>
    <row r="13" spans="1:8" x14ac:dyDescent="0.2">
      <c r="A13" s="8">
        <f t="shared" si="6"/>
        <v>6</v>
      </c>
      <c r="B13" s="18">
        <v>24895.68</v>
      </c>
      <c r="C13" s="18">
        <f t="shared" si="2"/>
        <v>30347.833920000001</v>
      </c>
      <c r="D13" s="18">
        <f t="shared" si="0"/>
        <v>2528.9861599999999</v>
      </c>
      <c r="E13" s="19">
        <f t="shared" si="1"/>
        <v>15.358215546558705</v>
      </c>
      <c r="F13" s="19">
        <f t="shared" si="3"/>
        <v>7.6791077732793527</v>
      </c>
      <c r="G13" s="19">
        <f t="shared" si="4"/>
        <v>3.0716431093117409</v>
      </c>
      <c r="H13" s="20">
        <f t="shared" si="5"/>
        <v>14.590304769230769</v>
      </c>
    </row>
    <row r="14" spans="1:8" x14ac:dyDescent="0.2">
      <c r="A14" s="8">
        <f t="shared" si="6"/>
        <v>7</v>
      </c>
      <c r="B14" s="18">
        <v>25059.42</v>
      </c>
      <c r="C14" s="18">
        <f t="shared" si="2"/>
        <v>30547.432980000001</v>
      </c>
      <c r="D14" s="18">
        <f t="shared" si="0"/>
        <v>2545.6194150000001</v>
      </c>
      <c r="E14" s="19">
        <f t="shared" si="1"/>
        <v>15.45922721659919</v>
      </c>
      <c r="F14" s="19">
        <f t="shared" si="3"/>
        <v>7.7296136082995952</v>
      </c>
      <c r="G14" s="19">
        <f t="shared" si="4"/>
        <v>3.0918454433198379</v>
      </c>
      <c r="H14" s="20">
        <f t="shared" si="5"/>
        <v>14.686265855769232</v>
      </c>
    </row>
    <row r="15" spans="1:8" x14ac:dyDescent="0.2">
      <c r="A15" s="8">
        <f t="shared" si="6"/>
        <v>8</v>
      </c>
      <c r="B15" s="18">
        <v>26024.18</v>
      </c>
      <c r="C15" s="18">
        <f t="shared" si="2"/>
        <v>31723.475420000002</v>
      </c>
      <c r="D15" s="18">
        <f t="shared" si="0"/>
        <v>2643.6229516666672</v>
      </c>
      <c r="E15" s="19">
        <f t="shared" si="1"/>
        <v>16.054390394736842</v>
      </c>
      <c r="F15" s="19">
        <f t="shared" si="3"/>
        <v>8.027195197368421</v>
      </c>
      <c r="G15" s="19">
        <f t="shared" si="4"/>
        <v>3.2108780789473683</v>
      </c>
      <c r="H15" s="20">
        <f t="shared" si="5"/>
        <v>15.251670875000002</v>
      </c>
    </row>
    <row r="16" spans="1:8" x14ac:dyDescent="0.2">
      <c r="A16" s="8">
        <f t="shared" si="6"/>
        <v>9</v>
      </c>
      <c r="B16" s="18">
        <v>26107.24</v>
      </c>
      <c r="C16" s="18">
        <f t="shared" si="2"/>
        <v>31824.725560000003</v>
      </c>
      <c r="D16" s="18">
        <f t="shared" si="0"/>
        <v>2652.0604633333337</v>
      </c>
      <c r="E16" s="19">
        <f t="shared" si="1"/>
        <v>16.105630344129555</v>
      </c>
      <c r="F16" s="19">
        <f t="shared" si="3"/>
        <v>8.0528151720647774</v>
      </c>
      <c r="G16" s="19">
        <f t="shared" si="4"/>
        <v>3.2211260688259111</v>
      </c>
      <c r="H16" s="20">
        <f t="shared" si="5"/>
        <v>15.300348826923079</v>
      </c>
    </row>
    <row r="17" spans="1:8" x14ac:dyDescent="0.2">
      <c r="A17" s="8">
        <f t="shared" si="6"/>
        <v>10</v>
      </c>
      <c r="B17" s="18">
        <v>27152.69</v>
      </c>
      <c r="C17" s="18">
        <f t="shared" si="2"/>
        <v>33099.129110000002</v>
      </c>
      <c r="D17" s="18">
        <f t="shared" si="0"/>
        <v>2758.2607591666665</v>
      </c>
      <c r="E17" s="19">
        <f t="shared" si="1"/>
        <v>16.750571411943319</v>
      </c>
      <c r="F17" s="19">
        <f t="shared" si="3"/>
        <v>8.3752857059716597</v>
      </c>
      <c r="G17" s="19">
        <f t="shared" si="4"/>
        <v>3.350114282388664</v>
      </c>
      <c r="H17" s="20">
        <f t="shared" si="5"/>
        <v>15.913042841346154</v>
      </c>
    </row>
    <row r="18" spans="1:8" x14ac:dyDescent="0.2">
      <c r="A18" s="8">
        <f t="shared" si="6"/>
        <v>11</v>
      </c>
      <c r="B18" s="18">
        <v>27155.59</v>
      </c>
      <c r="C18" s="18">
        <f t="shared" si="2"/>
        <v>33102.664210000003</v>
      </c>
      <c r="D18" s="18">
        <f t="shared" si="0"/>
        <v>2758.5553508333333</v>
      </c>
      <c r="E18" s="19">
        <f t="shared" si="1"/>
        <v>16.752360430161946</v>
      </c>
      <c r="F18" s="19">
        <f t="shared" si="3"/>
        <v>8.3761802150809732</v>
      </c>
      <c r="G18" s="19">
        <f t="shared" si="4"/>
        <v>3.3504720860323891</v>
      </c>
      <c r="H18" s="20">
        <f t="shared" si="5"/>
        <v>15.914742408653847</v>
      </c>
    </row>
    <row r="19" spans="1:8" x14ac:dyDescent="0.2">
      <c r="A19" s="8">
        <f t="shared" si="6"/>
        <v>12</v>
      </c>
      <c r="B19" s="18">
        <v>28281.18</v>
      </c>
      <c r="C19" s="18">
        <f t="shared" si="2"/>
        <v>34474.758420000006</v>
      </c>
      <c r="D19" s="18">
        <f t="shared" si="0"/>
        <v>2872.8965349999999</v>
      </c>
      <c r="E19" s="19">
        <f t="shared" si="1"/>
        <v>17.446740091093119</v>
      </c>
      <c r="F19" s="19">
        <f t="shared" si="3"/>
        <v>8.7233700455465595</v>
      </c>
      <c r="G19" s="19">
        <f t="shared" si="4"/>
        <v>3.4893480182186236</v>
      </c>
      <c r="H19" s="20">
        <f t="shared" si="5"/>
        <v>16.574403086538464</v>
      </c>
    </row>
    <row r="20" spans="1:8" x14ac:dyDescent="0.2">
      <c r="A20" s="8">
        <f t="shared" si="6"/>
        <v>13</v>
      </c>
      <c r="B20" s="18">
        <v>28281.18</v>
      </c>
      <c r="C20" s="18">
        <f t="shared" si="2"/>
        <v>34474.758420000006</v>
      </c>
      <c r="D20" s="18">
        <f t="shared" si="0"/>
        <v>2872.8965349999999</v>
      </c>
      <c r="E20" s="19">
        <f t="shared" si="1"/>
        <v>17.446740091093119</v>
      </c>
      <c r="F20" s="19">
        <f t="shared" si="3"/>
        <v>8.7233700455465595</v>
      </c>
      <c r="G20" s="19">
        <f t="shared" si="4"/>
        <v>3.4893480182186236</v>
      </c>
      <c r="H20" s="20">
        <f t="shared" si="5"/>
        <v>16.574403086538464</v>
      </c>
    </row>
    <row r="21" spans="1:8" x14ac:dyDescent="0.2">
      <c r="A21" s="8">
        <f t="shared" si="6"/>
        <v>14</v>
      </c>
      <c r="B21" s="18">
        <v>29409.69</v>
      </c>
      <c r="C21" s="18">
        <f t="shared" si="2"/>
        <v>35850.412109999997</v>
      </c>
      <c r="D21" s="18">
        <f t="shared" si="0"/>
        <v>2987.5343425000001</v>
      </c>
      <c r="E21" s="19">
        <f t="shared" si="1"/>
        <v>18.142921108299593</v>
      </c>
      <c r="F21" s="19">
        <f t="shared" si="3"/>
        <v>9.0714605541497964</v>
      </c>
      <c r="G21" s="19">
        <f t="shared" si="4"/>
        <v>3.6285842216599185</v>
      </c>
      <c r="H21" s="20">
        <f t="shared" si="5"/>
        <v>17.235775052884613</v>
      </c>
    </row>
    <row r="22" spans="1:8" x14ac:dyDescent="0.2">
      <c r="A22" s="8">
        <f t="shared" si="6"/>
        <v>15</v>
      </c>
      <c r="B22" s="18">
        <v>29409.69</v>
      </c>
      <c r="C22" s="18">
        <f t="shared" si="2"/>
        <v>35850.412109999997</v>
      </c>
      <c r="D22" s="18">
        <f t="shared" si="0"/>
        <v>2987.5343425000001</v>
      </c>
      <c r="E22" s="19">
        <f t="shared" si="1"/>
        <v>18.142921108299593</v>
      </c>
      <c r="F22" s="19">
        <f t="shared" si="3"/>
        <v>9.0714605541497964</v>
      </c>
      <c r="G22" s="19">
        <f t="shared" si="4"/>
        <v>3.6285842216599185</v>
      </c>
      <c r="H22" s="20">
        <f t="shared" si="5"/>
        <v>17.235775052884613</v>
      </c>
    </row>
    <row r="23" spans="1:8" x14ac:dyDescent="0.2">
      <c r="A23" s="8">
        <f t="shared" si="6"/>
        <v>16</v>
      </c>
      <c r="B23" s="18">
        <v>29888.080000000002</v>
      </c>
      <c r="C23" s="18">
        <f t="shared" si="2"/>
        <v>36433.569520000005</v>
      </c>
      <c r="D23" s="18">
        <f t="shared" si="0"/>
        <v>3036.1307933333337</v>
      </c>
      <c r="E23" s="19">
        <f t="shared" si="1"/>
        <v>18.438041255060732</v>
      </c>
      <c r="F23" s="19">
        <f t="shared" si="3"/>
        <v>9.2190206275303659</v>
      </c>
      <c r="G23" s="19">
        <f t="shared" si="4"/>
        <v>3.6876082510121462</v>
      </c>
      <c r="H23" s="20">
        <f t="shared" si="5"/>
        <v>17.516139192307694</v>
      </c>
    </row>
    <row r="24" spans="1:8" x14ac:dyDescent="0.2">
      <c r="A24" s="8">
        <f t="shared" si="6"/>
        <v>17</v>
      </c>
      <c r="B24" s="18">
        <v>29888.080000000002</v>
      </c>
      <c r="C24" s="18">
        <f t="shared" si="2"/>
        <v>36433.569520000005</v>
      </c>
      <c r="D24" s="18">
        <f t="shared" si="0"/>
        <v>3036.1307933333337</v>
      </c>
      <c r="E24" s="19">
        <f t="shared" si="1"/>
        <v>18.438041255060732</v>
      </c>
      <c r="F24" s="19">
        <f t="shared" si="3"/>
        <v>9.2190206275303659</v>
      </c>
      <c r="G24" s="19">
        <f t="shared" si="4"/>
        <v>3.6876082510121462</v>
      </c>
      <c r="H24" s="20">
        <f t="shared" si="5"/>
        <v>17.516139192307694</v>
      </c>
    </row>
    <row r="25" spans="1:8" x14ac:dyDescent="0.2">
      <c r="A25" s="8">
        <f t="shared" si="6"/>
        <v>18</v>
      </c>
      <c r="B25" s="18">
        <v>31016.58</v>
      </c>
      <c r="C25" s="18">
        <f t="shared" si="2"/>
        <v>37809.211020000002</v>
      </c>
      <c r="D25" s="18">
        <f t="shared" si="0"/>
        <v>3150.7675850000005</v>
      </c>
      <c r="E25" s="19">
        <f t="shared" si="1"/>
        <v>19.134216103238867</v>
      </c>
      <c r="F25" s="19">
        <f t="shared" si="3"/>
        <v>9.5671080516194333</v>
      </c>
      <c r="G25" s="19">
        <f t="shared" si="4"/>
        <v>3.8268432206477732</v>
      </c>
      <c r="H25" s="20">
        <f t="shared" si="5"/>
        <v>18.177505298076923</v>
      </c>
    </row>
    <row r="26" spans="1:8" x14ac:dyDescent="0.2">
      <c r="A26" s="8">
        <f t="shared" si="6"/>
        <v>19</v>
      </c>
      <c r="B26" s="18">
        <v>31016.58</v>
      </c>
      <c r="C26" s="18">
        <f t="shared" si="2"/>
        <v>37809.211020000002</v>
      </c>
      <c r="D26" s="18">
        <f t="shared" si="0"/>
        <v>3150.7675850000005</v>
      </c>
      <c r="E26" s="19">
        <f t="shared" si="1"/>
        <v>19.134216103238867</v>
      </c>
      <c r="F26" s="19">
        <f t="shared" si="3"/>
        <v>9.5671080516194333</v>
      </c>
      <c r="G26" s="19">
        <f t="shared" si="4"/>
        <v>3.8268432206477732</v>
      </c>
      <c r="H26" s="20">
        <f t="shared" si="5"/>
        <v>18.177505298076923</v>
      </c>
    </row>
    <row r="27" spans="1:8" x14ac:dyDescent="0.2">
      <c r="A27" s="8">
        <f t="shared" si="6"/>
        <v>20</v>
      </c>
      <c r="B27" s="18">
        <v>32145.09</v>
      </c>
      <c r="C27" s="18">
        <f t="shared" si="2"/>
        <v>39184.864710000002</v>
      </c>
      <c r="D27" s="18">
        <f t="shared" si="0"/>
        <v>3265.4053925000003</v>
      </c>
      <c r="E27" s="19">
        <f t="shared" si="1"/>
        <v>19.830397120445344</v>
      </c>
      <c r="F27" s="19">
        <f t="shared" si="3"/>
        <v>9.915198560222672</v>
      </c>
      <c r="G27" s="19">
        <f t="shared" si="4"/>
        <v>3.9660794240890689</v>
      </c>
      <c r="H27" s="20">
        <f t="shared" si="5"/>
        <v>18.838877264423079</v>
      </c>
    </row>
    <row r="28" spans="1:8" x14ac:dyDescent="0.2">
      <c r="A28" s="8">
        <f t="shared" si="6"/>
        <v>21</v>
      </c>
      <c r="B28" s="18">
        <v>32145.09</v>
      </c>
      <c r="C28" s="18">
        <f t="shared" si="2"/>
        <v>39184.864710000002</v>
      </c>
      <c r="D28" s="18">
        <f t="shared" si="0"/>
        <v>3265.4053925000003</v>
      </c>
      <c r="E28" s="19">
        <f t="shared" si="1"/>
        <v>19.830397120445344</v>
      </c>
      <c r="F28" s="19">
        <f t="shared" si="3"/>
        <v>9.915198560222672</v>
      </c>
      <c r="G28" s="19">
        <f t="shared" si="4"/>
        <v>3.9660794240890689</v>
      </c>
      <c r="H28" s="20">
        <f t="shared" si="5"/>
        <v>18.838877264423079</v>
      </c>
    </row>
    <row r="29" spans="1:8" x14ac:dyDescent="0.2">
      <c r="A29" s="8">
        <f t="shared" si="6"/>
        <v>22</v>
      </c>
      <c r="B29" s="18">
        <v>32918.76</v>
      </c>
      <c r="C29" s="18">
        <f t="shared" si="2"/>
        <v>40127.968440000004</v>
      </c>
      <c r="D29" s="18">
        <f t="shared" si="0"/>
        <v>3343.99737</v>
      </c>
      <c r="E29" s="19">
        <f t="shared" si="1"/>
        <v>20.30767633603239</v>
      </c>
      <c r="F29" s="19">
        <f t="shared" si="3"/>
        <v>10.153838168016195</v>
      </c>
      <c r="G29" s="19">
        <f t="shared" si="4"/>
        <v>4.0615352672064784</v>
      </c>
      <c r="H29" s="20">
        <f t="shared" si="5"/>
        <v>19.29229251923077</v>
      </c>
    </row>
    <row r="30" spans="1:8" x14ac:dyDescent="0.2">
      <c r="A30" s="8">
        <f t="shared" si="6"/>
        <v>23</v>
      </c>
      <c r="B30" s="18">
        <v>33751.980000000003</v>
      </c>
      <c r="C30" s="18">
        <f t="shared" si="2"/>
        <v>41143.663620000007</v>
      </c>
      <c r="D30" s="18">
        <f t="shared" si="0"/>
        <v>3428.6386350000007</v>
      </c>
      <c r="E30" s="19">
        <f t="shared" si="1"/>
        <v>20.821692115384618</v>
      </c>
      <c r="F30" s="19">
        <f t="shared" si="3"/>
        <v>10.410846057692309</v>
      </c>
      <c r="G30" s="19">
        <f t="shared" si="4"/>
        <v>4.1643384230769236</v>
      </c>
      <c r="H30" s="20">
        <f t="shared" si="5"/>
        <v>19.780607509615386</v>
      </c>
    </row>
    <row r="31" spans="1:8" x14ac:dyDescent="0.2">
      <c r="A31" s="8">
        <f t="shared" si="6"/>
        <v>24</v>
      </c>
      <c r="B31" s="18">
        <v>34880.449999999997</v>
      </c>
      <c r="C31" s="18">
        <f t="shared" si="2"/>
        <v>42519.268550000001</v>
      </c>
      <c r="D31" s="18">
        <f t="shared" si="0"/>
        <v>3543.2723791666667</v>
      </c>
      <c r="E31" s="19">
        <f t="shared" si="1"/>
        <v>21.517848456477733</v>
      </c>
      <c r="F31" s="19">
        <f t="shared" si="3"/>
        <v>10.758924228238866</v>
      </c>
      <c r="G31" s="19">
        <f t="shared" si="4"/>
        <v>4.3035696912955466</v>
      </c>
      <c r="H31" s="20">
        <f t="shared" si="5"/>
        <v>20.441956033653845</v>
      </c>
    </row>
    <row r="32" spans="1:8" x14ac:dyDescent="0.2">
      <c r="A32" s="8">
        <f t="shared" si="6"/>
        <v>25</v>
      </c>
      <c r="B32" s="18">
        <v>34943.730000000003</v>
      </c>
      <c r="C32" s="18">
        <f t="shared" si="2"/>
        <v>42596.406870000006</v>
      </c>
      <c r="D32" s="18">
        <f t="shared" si="0"/>
        <v>3549.7005725000008</v>
      </c>
      <c r="E32" s="19">
        <f t="shared" si="1"/>
        <v>21.556886067813767</v>
      </c>
      <c r="F32" s="19">
        <f t="shared" si="3"/>
        <v>10.778443033906884</v>
      </c>
      <c r="G32" s="19">
        <f t="shared" si="4"/>
        <v>4.3113772135627535</v>
      </c>
      <c r="H32" s="20">
        <f t="shared" si="5"/>
        <v>20.47904176442308</v>
      </c>
    </row>
    <row r="33" spans="1:8" x14ac:dyDescent="0.2">
      <c r="A33" s="8">
        <f t="shared" si="6"/>
        <v>26</v>
      </c>
      <c r="B33" s="18">
        <v>35002.370000000003</v>
      </c>
      <c r="C33" s="18">
        <f t="shared" si="2"/>
        <v>42667.889030000006</v>
      </c>
      <c r="D33" s="18">
        <f t="shared" si="0"/>
        <v>3555.6574191666668</v>
      </c>
      <c r="E33" s="19">
        <f t="shared" si="1"/>
        <v>21.593061250000002</v>
      </c>
      <c r="F33" s="19">
        <f t="shared" si="3"/>
        <v>10.796530625000001</v>
      </c>
      <c r="G33" s="19">
        <f t="shared" si="4"/>
        <v>4.3186122500000002</v>
      </c>
      <c r="H33" s="20">
        <f t="shared" si="5"/>
        <v>20.513408187500001</v>
      </c>
    </row>
    <row r="34" spans="1:8" x14ac:dyDescent="0.2">
      <c r="A34" s="8">
        <f t="shared" si="6"/>
        <v>27</v>
      </c>
      <c r="B34" s="18">
        <v>35056.699999999997</v>
      </c>
      <c r="C34" s="18">
        <f t="shared" si="2"/>
        <v>42734.117299999998</v>
      </c>
      <c r="D34" s="18">
        <f t="shared" si="0"/>
        <v>3561.1764416666665</v>
      </c>
      <c r="E34" s="19">
        <f t="shared" si="1"/>
        <v>21.626577580971659</v>
      </c>
      <c r="F34" s="19">
        <f t="shared" si="3"/>
        <v>10.81328879048583</v>
      </c>
      <c r="G34" s="19">
        <f t="shared" si="4"/>
        <v>4.3253155161943315</v>
      </c>
      <c r="H34" s="20">
        <f t="shared" si="5"/>
        <v>20.545248701923075</v>
      </c>
    </row>
    <row r="35" spans="1:8" x14ac:dyDescent="0.2">
      <c r="A35" s="8">
        <f t="shared" si="6"/>
        <v>28</v>
      </c>
      <c r="B35" s="18">
        <v>35107.03</v>
      </c>
      <c r="C35" s="18">
        <f t="shared" si="2"/>
        <v>42795.469570000001</v>
      </c>
      <c r="D35" s="18">
        <f t="shared" si="0"/>
        <v>3566.2891308333333</v>
      </c>
      <c r="E35" s="19">
        <f t="shared" si="1"/>
        <v>21.657626300607287</v>
      </c>
      <c r="F35" s="19">
        <f t="shared" si="3"/>
        <v>10.828813150303644</v>
      </c>
      <c r="G35" s="19">
        <f t="shared" si="4"/>
        <v>4.3315252601214578</v>
      </c>
      <c r="H35" s="20">
        <f t="shared" si="5"/>
        <v>20.574744985576924</v>
      </c>
    </row>
    <row r="36" spans="1:8" x14ac:dyDescent="0.2">
      <c r="A36" s="8">
        <f t="shared" si="6"/>
        <v>29</v>
      </c>
      <c r="B36" s="18">
        <v>35153.629999999997</v>
      </c>
      <c r="C36" s="18">
        <f t="shared" si="2"/>
        <v>42852.274969999999</v>
      </c>
      <c r="D36" s="18">
        <f t="shared" si="0"/>
        <v>3571.0229141666664</v>
      </c>
      <c r="E36" s="19">
        <f t="shared" si="1"/>
        <v>21.686373972672065</v>
      </c>
      <c r="F36" s="19">
        <f t="shared" si="3"/>
        <v>10.843186986336033</v>
      </c>
      <c r="G36" s="19">
        <f t="shared" si="4"/>
        <v>4.3372747945344132</v>
      </c>
      <c r="H36" s="20">
        <f t="shared" si="5"/>
        <v>20.602055274038459</v>
      </c>
    </row>
    <row r="37" spans="1:8" x14ac:dyDescent="0.2">
      <c r="A37" s="8">
        <f t="shared" si="6"/>
        <v>30</v>
      </c>
      <c r="B37" s="18">
        <v>35196.839999999997</v>
      </c>
      <c r="C37" s="18">
        <f t="shared" si="2"/>
        <v>42904.947959999998</v>
      </c>
      <c r="D37" s="18">
        <f t="shared" si="0"/>
        <v>3575.4123300000001</v>
      </c>
      <c r="E37" s="19">
        <f t="shared" si="1"/>
        <v>21.713030344129553</v>
      </c>
      <c r="F37" s="19">
        <f t="shared" si="3"/>
        <v>10.856515172064777</v>
      </c>
      <c r="G37" s="19">
        <f t="shared" si="4"/>
        <v>4.3426060688259103</v>
      </c>
      <c r="H37" s="20">
        <f t="shared" si="5"/>
        <v>20.627378826923074</v>
      </c>
    </row>
    <row r="38" spans="1:8" x14ac:dyDescent="0.2">
      <c r="A38" s="8">
        <f t="shared" si="6"/>
        <v>31</v>
      </c>
      <c r="B38" s="18">
        <v>35236.83</v>
      </c>
      <c r="C38" s="18">
        <f t="shared" si="2"/>
        <v>42953.695770000006</v>
      </c>
      <c r="D38" s="18">
        <f t="shared" si="0"/>
        <v>3579.4746475000006</v>
      </c>
      <c r="E38" s="19">
        <f t="shared" si="1"/>
        <v>21.737700288461543</v>
      </c>
      <c r="F38" s="19">
        <f t="shared" si="3"/>
        <v>10.868850144230771</v>
      </c>
      <c r="G38" s="19">
        <f t="shared" si="4"/>
        <v>4.3475400576923082</v>
      </c>
      <c r="H38" s="20">
        <f t="shared" si="5"/>
        <v>20.650815274038465</v>
      </c>
    </row>
    <row r="39" spans="1:8" x14ac:dyDescent="0.2">
      <c r="A39" s="8">
        <f t="shared" si="6"/>
        <v>32</v>
      </c>
      <c r="B39" s="18">
        <v>35273.870000000003</v>
      </c>
      <c r="C39" s="18">
        <f t="shared" si="2"/>
        <v>42998.847530000006</v>
      </c>
      <c r="D39" s="18">
        <f t="shared" si="0"/>
        <v>3583.2372941666672</v>
      </c>
      <c r="E39" s="19">
        <f t="shared" si="1"/>
        <v>21.760550369433201</v>
      </c>
      <c r="F39" s="19">
        <f t="shared" si="3"/>
        <v>10.8802751847166</v>
      </c>
      <c r="G39" s="19">
        <f t="shared" si="4"/>
        <v>4.3521100738866405</v>
      </c>
      <c r="H39" s="20">
        <f t="shared" si="5"/>
        <v>20.672522850961542</v>
      </c>
    </row>
    <row r="40" spans="1:8" x14ac:dyDescent="0.2">
      <c r="A40" s="8">
        <f t="shared" si="6"/>
        <v>33</v>
      </c>
      <c r="B40" s="18">
        <v>35308.15</v>
      </c>
      <c r="C40" s="18">
        <f t="shared" si="2"/>
        <v>43040.634850000002</v>
      </c>
      <c r="D40" s="18">
        <f t="shared" si="0"/>
        <v>3586.7195708333334</v>
      </c>
      <c r="E40" s="19">
        <f t="shared" si="1"/>
        <v>21.781697798582996</v>
      </c>
      <c r="F40" s="19">
        <f t="shared" si="3"/>
        <v>10.890848899291498</v>
      </c>
      <c r="G40" s="19">
        <f t="shared" si="4"/>
        <v>4.3563395597165995</v>
      </c>
      <c r="H40" s="20">
        <f t="shared" si="5"/>
        <v>20.692612908653846</v>
      </c>
    </row>
    <row r="41" spans="1:8" x14ac:dyDescent="0.2">
      <c r="A41" s="8">
        <f t="shared" si="6"/>
        <v>34</v>
      </c>
      <c r="B41" s="18">
        <v>35339.919999999998</v>
      </c>
      <c r="C41" s="18">
        <f t="shared" si="2"/>
        <v>43079.362480000003</v>
      </c>
      <c r="D41" s="18">
        <f t="shared" si="0"/>
        <v>3589.9468733333338</v>
      </c>
      <c r="E41" s="19">
        <f t="shared" si="1"/>
        <v>21.801296801619436</v>
      </c>
      <c r="F41" s="19">
        <f t="shared" si="3"/>
        <v>10.900648400809718</v>
      </c>
      <c r="G41" s="19">
        <f t="shared" si="4"/>
        <v>4.3602593603238873</v>
      </c>
      <c r="H41" s="20">
        <f t="shared" si="5"/>
        <v>20.711231961538463</v>
      </c>
    </row>
    <row r="42" spans="1:8" x14ac:dyDescent="0.2">
      <c r="A42" s="21">
        <f t="shared" si="6"/>
        <v>35</v>
      </c>
      <c r="B42" s="22">
        <v>35369.31</v>
      </c>
      <c r="C42" s="22">
        <f t="shared" si="2"/>
        <v>43115.188889999998</v>
      </c>
      <c r="D42" s="22">
        <f t="shared" si="0"/>
        <v>3592.9324075</v>
      </c>
      <c r="E42" s="23">
        <f t="shared" si="1"/>
        <v>21.819427575910929</v>
      </c>
      <c r="F42" s="23">
        <f t="shared" si="3"/>
        <v>10.909713787955464</v>
      </c>
      <c r="G42" s="23">
        <f t="shared" si="4"/>
        <v>4.3638855151821856</v>
      </c>
      <c r="H42" s="24">
        <f t="shared" si="5"/>
        <v>20.728456197115385</v>
      </c>
    </row>
    <row r="43" spans="1:8" x14ac:dyDescent="0.2">
      <c r="B43" s="28" t="s">
        <v>77</v>
      </c>
      <c r="C43" s="29"/>
      <c r="D43" s="29"/>
      <c r="E43" s="29"/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  <headerFooter alignWithMargins="0">
    <oddFooter>&amp;L&amp;"Calibri,Standaard"&amp;F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33</v>
      </c>
      <c r="B1" s="1" t="s">
        <v>64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44683.97</v>
      </c>
      <c r="C7" s="18">
        <f t="shared" ref="C7:C42" si="0">B7*$D$3</f>
        <v>54469.759430000006</v>
      </c>
      <c r="D7" s="18">
        <f t="shared" ref="D7:D42" si="1">B7/12*$D$3</f>
        <v>4539.1466191666677</v>
      </c>
      <c r="E7" s="19">
        <f t="shared" ref="E7:E42" si="2">C7/1976</f>
        <v>27.565667727732798</v>
      </c>
      <c r="F7" s="19">
        <f>E7/2</f>
        <v>13.782833863866399</v>
      </c>
      <c r="G7" s="19">
        <f>E7/5</f>
        <v>5.5131335455465598</v>
      </c>
      <c r="H7" s="20">
        <f>C7/2080</f>
        <v>26.187384341346156</v>
      </c>
    </row>
    <row r="8" spans="1:8" x14ac:dyDescent="0.2">
      <c r="A8" s="8">
        <f>A7+1</f>
        <v>1</v>
      </c>
      <c r="B8" s="18">
        <v>45767.98</v>
      </c>
      <c r="C8" s="18">
        <f t="shared" si="0"/>
        <v>55791.167620000007</v>
      </c>
      <c r="D8" s="18">
        <f t="shared" si="1"/>
        <v>4649.2639683333337</v>
      </c>
      <c r="E8" s="19">
        <f t="shared" si="2"/>
        <v>28.234396568825915</v>
      </c>
      <c r="F8" s="19">
        <f t="shared" ref="F8:F42" si="3">E8/2</f>
        <v>14.117198284412957</v>
      </c>
      <c r="G8" s="19">
        <f t="shared" ref="G8:G42" si="4">E8/5</f>
        <v>5.6468793137651829</v>
      </c>
      <c r="H8" s="20">
        <f t="shared" ref="H8:H42" si="5">C8/2080</f>
        <v>26.822676740384619</v>
      </c>
    </row>
    <row r="9" spans="1:8" x14ac:dyDescent="0.2">
      <c r="A9" s="8">
        <f t="shared" ref="A9:A42" si="6">A8+1</f>
        <v>2</v>
      </c>
      <c r="B9" s="18">
        <v>46851.93</v>
      </c>
      <c r="C9" s="18">
        <f t="shared" si="0"/>
        <v>57112.502670000002</v>
      </c>
      <c r="D9" s="18">
        <f t="shared" si="1"/>
        <v>4759.3752224999998</v>
      </c>
      <c r="E9" s="19">
        <f t="shared" si="2"/>
        <v>28.903088395748988</v>
      </c>
      <c r="F9" s="19">
        <f t="shared" si="3"/>
        <v>14.451544197874494</v>
      </c>
      <c r="G9" s="19">
        <f t="shared" si="4"/>
        <v>5.7806176791497972</v>
      </c>
      <c r="H9" s="20">
        <f t="shared" si="5"/>
        <v>27.457933975961538</v>
      </c>
    </row>
    <row r="10" spans="1:8" x14ac:dyDescent="0.2">
      <c r="A10" s="8">
        <f t="shared" si="6"/>
        <v>3</v>
      </c>
      <c r="B10" s="18">
        <v>47935.38</v>
      </c>
      <c r="C10" s="18">
        <f t="shared" si="0"/>
        <v>58433.228219999997</v>
      </c>
      <c r="D10" s="18">
        <f t="shared" si="1"/>
        <v>4869.4356850000004</v>
      </c>
      <c r="E10" s="19">
        <f t="shared" si="2"/>
        <v>29.571471771255059</v>
      </c>
      <c r="F10" s="19">
        <f t="shared" si="3"/>
        <v>14.785735885627529</v>
      </c>
      <c r="G10" s="19">
        <f t="shared" si="4"/>
        <v>5.9142943542510116</v>
      </c>
      <c r="H10" s="20">
        <f t="shared" si="5"/>
        <v>28.092898182692306</v>
      </c>
    </row>
    <row r="11" spans="1:8" x14ac:dyDescent="0.2">
      <c r="A11" s="8">
        <f t="shared" si="6"/>
        <v>4</v>
      </c>
      <c r="B11" s="18">
        <v>47935.38</v>
      </c>
      <c r="C11" s="18">
        <f t="shared" si="0"/>
        <v>58433.228219999997</v>
      </c>
      <c r="D11" s="18">
        <f t="shared" si="1"/>
        <v>4869.4356850000004</v>
      </c>
      <c r="E11" s="19">
        <f t="shared" si="2"/>
        <v>29.571471771255059</v>
      </c>
      <c r="F11" s="19">
        <f t="shared" si="3"/>
        <v>14.785735885627529</v>
      </c>
      <c r="G11" s="19">
        <f t="shared" si="4"/>
        <v>5.9142943542510116</v>
      </c>
      <c r="H11" s="20">
        <f t="shared" si="5"/>
        <v>28.092898182692306</v>
      </c>
    </row>
    <row r="12" spans="1:8" x14ac:dyDescent="0.2">
      <c r="A12" s="8">
        <f t="shared" si="6"/>
        <v>5</v>
      </c>
      <c r="B12" s="18">
        <v>49832.06</v>
      </c>
      <c r="C12" s="18">
        <f t="shared" si="0"/>
        <v>60745.281139999999</v>
      </c>
      <c r="D12" s="18">
        <f t="shared" si="1"/>
        <v>5062.106761666666</v>
      </c>
      <c r="E12" s="19">
        <f t="shared" si="2"/>
        <v>30.741539038461539</v>
      </c>
      <c r="F12" s="19">
        <f t="shared" si="3"/>
        <v>15.37076951923077</v>
      </c>
      <c r="G12" s="19">
        <f t="shared" si="4"/>
        <v>6.1483078076923077</v>
      </c>
      <c r="H12" s="20">
        <f t="shared" si="5"/>
        <v>29.204462086538459</v>
      </c>
    </row>
    <row r="13" spans="1:8" x14ac:dyDescent="0.2">
      <c r="A13" s="8">
        <f t="shared" si="6"/>
        <v>6</v>
      </c>
      <c r="B13" s="18">
        <v>49832.06</v>
      </c>
      <c r="C13" s="18">
        <f t="shared" si="0"/>
        <v>60745.281139999999</v>
      </c>
      <c r="D13" s="18">
        <f t="shared" si="1"/>
        <v>5062.106761666666</v>
      </c>
      <c r="E13" s="19">
        <f t="shared" si="2"/>
        <v>30.741539038461539</v>
      </c>
      <c r="F13" s="19">
        <f t="shared" si="3"/>
        <v>15.37076951923077</v>
      </c>
      <c r="G13" s="19">
        <f t="shared" si="4"/>
        <v>6.1483078076923077</v>
      </c>
      <c r="H13" s="20">
        <f t="shared" si="5"/>
        <v>29.204462086538459</v>
      </c>
    </row>
    <row r="14" spans="1:8" x14ac:dyDescent="0.2">
      <c r="A14" s="8">
        <f t="shared" si="6"/>
        <v>7</v>
      </c>
      <c r="B14" s="18">
        <v>51728.76</v>
      </c>
      <c r="C14" s="18">
        <f t="shared" si="0"/>
        <v>63057.358440000004</v>
      </c>
      <c r="D14" s="18">
        <f t="shared" si="1"/>
        <v>5254.7798700000012</v>
      </c>
      <c r="E14" s="19">
        <f t="shared" si="2"/>
        <v>31.911618643724697</v>
      </c>
      <c r="F14" s="19">
        <f t="shared" si="3"/>
        <v>15.955809321862349</v>
      </c>
      <c r="G14" s="19">
        <f t="shared" si="4"/>
        <v>6.3823237287449395</v>
      </c>
      <c r="H14" s="20">
        <f t="shared" si="5"/>
        <v>30.316037711538463</v>
      </c>
    </row>
    <row r="15" spans="1:8" x14ac:dyDescent="0.2">
      <c r="A15" s="8">
        <f t="shared" si="6"/>
        <v>8</v>
      </c>
      <c r="B15" s="18">
        <v>51728.76</v>
      </c>
      <c r="C15" s="18">
        <f t="shared" si="0"/>
        <v>63057.358440000004</v>
      </c>
      <c r="D15" s="18">
        <f t="shared" si="1"/>
        <v>5254.7798700000012</v>
      </c>
      <c r="E15" s="19">
        <f t="shared" si="2"/>
        <v>31.911618643724697</v>
      </c>
      <c r="F15" s="19">
        <f t="shared" si="3"/>
        <v>15.955809321862349</v>
      </c>
      <c r="G15" s="19">
        <f t="shared" si="4"/>
        <v>6.3823237287449395</v>
      </c>
      <c r="H15" s="20">
        <f t="shared" si="5"/>
        <v>30.316037711538463</v>
      </c>
    </row>
    <row r="16" spans="1:8" x14ac:dyDescent="0.2">
      <c r="A16" s="8">
        <f t="shared" si="6"/>
        <v>9</v>
      </c>
      <c r="B16" s="18">
        <v>53625.48</v>
      </c>
      <c r="C16" s="18">
        <f t="shared" si="0"/>
        <v>65369.460120000011</v>
      </c>
      <c r="D16" s="18">
        <f t="shared" si="1"/>
        <v>5447.4550100000006</v>
      </c>
      <c r="E16" s="19">
        <f t="shared" si="2"/>
        <v>33.08171058704454</v>
      </c>
      <c r="F16" s="19">
        <f t="shared" si="3"/>
        <v>16.54085529352227</v>
      </c>
      <c r="G16" s="19">
        <f t="shared" si="4"/>
        <v>6.6163421174089079</v>
      </c>
      <c r="H16" s="20">
        <f t="shared" si="5"/>
        <v>31.427625057692314</v>
      </c>
    </row>
    <row r="17" spans="1:8" x14ac:dyDescent="0.2">
      <c r="A17" s="8">
        <f t="shared" si="6"/>
        <v>10</v>
      </c>
      <c r="B17" s="18">
        <v>53625.48</v>
      </c>
      <c r="C17" s="18">
        <f t="shared" si="0"/>
        <v>65369.460120000011</v>
      </c>
      <c r="D17" s="18">
        <f t="shared" si="1"/>
        <v>5447.4550100000006</v>
      </c>
      <c r="E17" s="19">
        <f t="shared" si="2"/>
        <v>33.08171058704454</v>
      </c>
      <c r="F17" s="19">
        <f t="shared" si="3"/>
        <v>16.54085529352227</v>
      </c>
      <c r="G17" s="19">
        <f t="shared" si="4"/>
        <v>6.6163421174089079</v>
      </c>
      <c r="H17" s="20">
        <f t="shared" si="5"/>
        <v>31.427625057692314</v>
      </c>
    </row>
    <row r="18" spans="1:8" x14ac:dyDescent="0.2">
      <c r="A18" s="8">
        <f t="shared" si="6"/>
        <v>11</v>
      </c>
      <c r="B18" s="18">
        <v>55522.16</v>
      </c>
      <c r="C18" s="18">
        <f t="shared" si="0"/>
        <v>67681.513040000005</v>
      </c>
      <c r="D18" s="18">
        <f t="shared" si="1"/>
        <v>5640.126086666668</v>
      </c>
      <c r="E18" s="19">
        <f t="shared" si="2"/>
        <v>34.251777854251017</v>
      </c>
      <c r="F18" s="19">
        <f t="shared" si="3"/>
        <v>17.125888927125509</v>
      </c>
      <c r="G18" s="19">
        <f t="shared" si="4"/>
        <v>6.8503555708502031</v>
      </c>
      <c r="H18" s="20">
        <f t="shared" si="5"/>
        <v>32.539188961538464</v>
      </c>
    </row>
    <row r="19" spans="1:8" x14ac:dyDescent="0.2">
      <c r="A19" s="8">
        <f t="shared" si="6"/>
        <v>12</v>
      </c>
      <c r="B19" s="18">
        <v>55522.16</v>
      </c>
      <c r="C19" s="18">
        <f t="shared" si="0"/>
        <v>67681.513040000005</v>
      </c>
      <c r="D19" s="18">
        <f t="shared" si="1"/>
        <v>5640.126086666668</v>
      </c>
      <c r="E19" s="19">
        <f t="shared" si="2"/>
        <v>34.251777854251017</v>
      </c>
      <c r="F19" s="19">
        <f t="shared" si="3"/>
        <v>17.125888927125509</v>
      </c>
      <c r="G19" s="19">
        <f t="shared" si="4"/>
        <v>6.8503555708502031</v>
      </c>
      <c r="H19" s="20">
        <f t="shared" si="5"/>
        <v>32.539188961538464</v>
      </c>
    </row>
    <row r="20" spans="1:8" x14ac:dyDescent="0.2">
      <c r="A20" s="8">
        <f t="shared" si="6"/>
        <v>13</v>
      </c>
      <c r="B20" s="18">
        <v>57418.87</v>
      </c>
      <c r="C20" s="18">
        <f t="shared" si="0"/>
        <v>69993.602530000004</v>
      </c>
      <c r="D20" s="18">
        <f t="shared" si="1"/>
        <v>5832.8002108333339</v>
      </c>
      <c r="E20" s="19">
        <f t="shared" si="2"/>
        <v>35.421863628542511</v>
      </c>
      <c r="F20" s="19">
        <f t="shared" si="3"/>
        <v>17.710931814271255</v>
      </c>
      <c r="G20" s="19">
        <f t="shared" si="4"/>
        <v>7.0843727257085023</v>
      </c>
      <c r="H20" s="20">
        <f t="shared" si="5"/>
        <v>33.650770447115384</v>
      </c>
    </row>
    <row r="21" spans="1:8" x14ac:dyDescent="0.2">
      <c r="A21" s="8">
        <f t="shared" si="6"/>
        <v>14</v>
      </c>
      <c r="B21" s="18">
        <v>57418.87</v>
      </c>
      <c r="C21" s="18">
        <f t="shared" si="0"/>
        <v>69993.602530000004</v>
      </c>
      <c r="D21" s="18">
        <f t="shared" si="1"/>
        <v>5832.8002108333339</v>
      </c>
      <c r="E21" s="19">
        <f t="shared" si="2"/>
        <v>35.421863628542511</v>
      </c>
      <c r="F21" s="19">
        <f t="shared" si="3"/>
        <v>17.710931814271255</v>
      </c>
      <c r="G21" s="19">
        <f t="shared" si="4"/>
        <v>7.0843727257085023</v>
      </c>
      <c r="H21" s="20">
        <f t="shared" si="5"/>
        <v>33.650770447115384</v>
      </c>
    </row>
    <row r="22" spans="1:8" x14ac:dyDescent="0.2">
      <c r="A22" s="8">
        <f t="shared" si="6"/>
        <v>15</v>
      </c>
      <c r="B22" s="18">
        <v>59315</v>
      </c>
      <c r="C22" s="18">
        <f t="shared" si="0"/>
        <v>72304.985000000001</v>
      </c>
      <c r="D22" s="18">
        <f t="shared" si="1"/>
        <v>6025.4154166666676</v>
      </c>
      <c r="E22" s="19">
        <f t="shared" si="2"/>
        <v>36.591591599190281</v>
      </c>
      <c r="F22" s="19">
        <f t="shared" si="3"/>
        <v>18.29579579959514</v>
      </c>
      <c r="G22" s="19">
        <f t="shared" si="4"/>
        <v>7.3183183198380561</v>
      </c>
      <c r="H22" s="20">
        <f t="shared" si="5"/>
        <v>34.762012019230767</v>
      </c>
    </row>
    <row r="23" spans="1:8" x14ac:dyDescent="0.2">
      <c r="A23" s="8">
        <f t="shared" si="6"/>
        <v>16</v>
      </c>
      <c r="B23" s="18">
        <v>59315</v>
      </c>
      <c r="C23" s="18">
        <f t="shared" si="0"/>
        <v>72304.985000000001</v>
      </c>
      <c r="D23" s="18">
        <f t="shared" si="1"/>
        <v>6025.4154166666676</v>
      </c>
      <c r="E23" s="19">
        <f t="shared" si="2"/>
        <v>36.591591599190281</v>
      </c>
      <c r="F23" s="19">
        <f t="shared" si="3"/>
        <v>18.29579579959514</v>
      </c>
      <c r="G23" s="19">
        <f t="shared" si="4"/>
        <v>7.3183183198380561</v>
      </c>
      <c r="H23" s="20">
        <f t="shared" si="5"/>
        <v>34.762012019230767</v>
      </c>
    </row>
    <row r="24" spans="1:8" x14ac:dyDescent="0.2">
      <c r="A24" s="8">
        <f t="shared" si="6"/>
        <v>17</v>
      </c>
      <c r="B24" s="18">
        <v>61211.72</v>
      </c>
      <c r="C24" s="18">
        <f t="shared" si="0"/>
        <v>74617.086680000008</v>
      </c>
      <c r="D24" s="18">
        <f t="shared" si="1"/>
        <v>6218.090556666667</v>
      </c>
      <c r="E24" s="19">
        <f t="shared" si="2"/>
        <v>37.761683542510127</v>
      </c>
      <c r="F24" s="19">
        <f t="shared" si="3"/>
        <v>18.880841771255064</v>
      </c>
      <c r="G24" s="19">
        <f t="shared" si="4"/>
        <v>7.5523367085020254</v>
      </c>
      <c r="H24" s="20">
        <f t="shared" si="5"/>
        <v>35.873599365384621</v>
      </c>
    </row>
    <row r="25" spans="1:8" x14ac:dyDescent="0.2">
      <c r="A25" s="8">
        <f t="shared" si="6"/>
        <v>18</v>
      </c>
      <c r="B25" s="18">
        <v>61211.72</v>
      </c>
      <c r="C25" s="18">
        <f t="shared" si="0"/>
        <v>74617.086680000008</v>
      </c>
      <c r="D25" s="18">
        <f t="shared" si="1"/>
        <v>6218.090556666667</v>
      </c>
      <c r="E25" s="19">
        <f t="shared" si="2"/>
        <v>37.761683542510127</v>
      </c>
      <c r="F25" s="19">
        <f t="shared" si="3"/>
        <v>18.880841771255064</v>
      </c>
      <c r="G25" s="19">
        <f t="shared" si="4"/>
        <v>7.5523367085020254</v>
      </c>
      <c r="H25" s="20">
        <f t="shared" si="5"/>
        <v>35.873599365384621</v>
      </c>
    </row>
    <row r="26" spans="1:8" x14ac:dyDescent="0.2">
      <c r="A26" s="8">
        <f t="shared" si="6"/>
        <v>19</v>
      </c>
      <c r="B26" s="18">
        <v>63108.43</v>
      </c>
      <c r="C26" s="18">
        <f t="shared" si="0"/>
        <v>76929.176170000006</v>
      </c>
      <c r="D26" s="18">
        <f t="shared" si="1"/>
        <v>6410.7646808333338</v>
      </c>
      <c r="E26" s="19">
        <f t="shared" si="2"/>
        <v>38.931769316801621</v>
      </c>
      <c r="F26" s="19">
        <f t="shared" si="3"/>
        <v>19.46588465840081</v>
      </c>
      <c r="G26" s="19">
        <f t="shared" si="4"/>
        <v>7.7863538633603238</v>
      </c>
      <c r="H26" s="20">
        <f t="shared" si="5"/>
        <v>36.985180850961541</v>
      </c>
    </row>
    <row r="27" spans="1:8" x14ac:dyDescent="0.2">
      <c r="A27" s="8">
        <f t="shared" si="6"/>
        <v>20</v>
      </c>
      <c r="B27" s="18">
        <v>63108.43</v>
      </c>
      <c r="C27" s="18">
        <f t="shared" si="0"/>
        <v>76929.176170000006</v>
      </c>
      <c r="D27" s="18">
        <f t="shared" si="1"/>
        <v>6410.7646808333338</v>
      </c>
      <c r="E27" s="19">
        <f t="shared" si="2"/>
        <v>38.931769316801621</v>
      </c>
      <c r="F27" s="19">
        <f t="shared" si="3"/>
        <v>19.46588465840081</v>
      </c>
      <c r="G27" s="19">
        <f t="shared" si="4"/>
        <v>7.7863538633603238</v>
      </c>
      <c r="H27" s="20">
        <f t="shared" si="5"/>
        <v>36.985180850961541</v>
      </c>
    </row>
    <row r="28" spans="1:8" x14ac:dyDescent="0.2">
      <c r="A28" s="8">
        <f t="shared" si="6"/>
        <v>21</v>
      </c>
      <c r="B28" s="18">
        <v>65005.11</v>
      </c>
      <c r="C28" s="18">
        <f t="shared" si="0"/>
        <v>79241.229090000008</v>
      </c>
      <c r="D28" s="18">
        <f t="shared" si="1"/>
        <v>6603.4357575000004</v>
      </c>
      <c r="E28" s="19">
        <f t="shared" si="2"/>
        <v>40.101836584008105</v>
      </c>
      <c r="F28" s="19">
        <f t="shared" si="3"/>
        <v>20.050918292004052</v>
      </c>
      <c r="G28" s="19">
        <f t="shared" si="4"/>
        <v>8.0203673168016216</v>
      </c>
      <c r="H28" s="20">
        <f t="shared" si="5"/>
        <v>38.096744754807695</v>
      </c>
    </row>
    <row r="29" spans="1:8" x14ac:dyDescent="0.2">
      <c r="A29" s="8">
        <f t="shared" si="6"/>
        <v>22</v>
      </c>
      <c r="B29" s="18">
        <v>65005.11</v>
      </c>
      <c r="C29" s="18">
        <f t="shared" si="0"/>
        <v>79241.229090000008</v>
      </c>
      <c r="D29" s="18">
        <f t="shared" si="1"/>
        <v>6603.4357575000004</v>
      </c>
      <c r="E29" s="19">
        <f t="shared" si="2"/>
        <v>40.101836584008105</v>
      </c>
      <c r="F29" s="19">
        <f t="shared" si="3"/>
        <v>20.050918292004052</v>
      </c>
      <c r="G29" s="19">
        <f t="shared" si="4"/>
        <v>8.0203673168016216</v>
      </c>
      <c r="H29" s="20">
        <f t="shared" si="5"/>
        <v>38.096744754807695</v>
      </c>
    </row>
    <row r="30" spans="1:8" x14ac:dyDescent="0.2">
      <c r="A30" s="8">
        <f t="shared" si="6"/>
        <v>23</v>
      </c>
      <c r="B30" s="18">
        <v>66901.83</v>
      </c>
      <c r="C30" s="18">
        <f t="shared" si="0"/>
        <v>81553.33077</v>
      </c>
      <c r="D30" s="18">
        <f t="shared" si="1"/>
        <v>6796.1108975000006</v>
      </c>
      <c r="E30" s="19">
        <f t="shared" si="2"/>
        <v>41.271928527327937</v>
      </c>
      <c r="F30" s="19">
        <f t="shared" si="3"/>
        <v>20.635964263663968</v>
      </c>
      <c r="G30" s="19">
        <f t="shared" si="4"/>
        <v>8.2543857054655874</v>
      </c>
      <c r="H30" s="20">
        <f t="shared" si="5"/>
        <v>39.208332100961542</v>
      </c>
    </row>
    <row r="31" spans="1:8" x14ac:dyDescent="0.2">
      <c r="A31" s="8">
        <f t="shared" si="6"/>
        <v>24</v>
      </c>
      <c r="B31" s="18">
        <v>66901.83</v>
      </c>
      <c r="C31" s="18">
        <f t="shared" si="0"/>
        <v>81553.33077</v>
      </c>
      <c r="D31" s="18">
        <f t="shared" si="1"/>
        <v>6796.1108975000006</v>
      </c>
      <c r="E31" s="19">
        <f t="shared" si="2"/>
        <v>41.271928527327937</v>
      </c>
      <c r="F31" s="19">
        <f t="shared" si="3"/>
        <v>20.635964263663968</v>
      </c>
      <c r="G31" s="19">
        <f t="shared" si="4"/>
        <v>8.2543857054655874</v>
      </c>
      <c r="H31" s="20">
        <f t="shared" si="5"/>
        <v>39.208332100961542</v>
      </c>
    </row>
    <row r="32" spans="1:8" x14ac:dyDescent="0.2">
      <c r="A32" s="8">
        <f t="shared" si="6"/>
        <v>25</v>
      </c>
      <c r="B32" s="18">
        <v>67023.210000000006</v>
      </c>
      <c r="C32" s="18">
        <f t="shared" si="0"/>
        <v>81701.292990000016</v>
      </c>
      <c r="D32" s="18">
        <f t="shared" si="1"/>
        <v>6808.4410825000014</v>
      </c>
      <c r="E32" s="19">
        <f t="shared" si="2"/>
        <v>41.346808193319845</v>
      </c>
      <c r="F32" s="19">
        <f t="shared" si="3"/>
        <v>20.673404096659922</v>
      </c>
      <c r="G32" s="19">
        <f t="shared" si="4"/>
        <v>8.2693616386639697</v>
      </c>
      <c r="H32" s="20">
        <f t="shared" si="5"/>
        <v>39.279467783653857</v>
      </c>
    </row>
    <row r="33" spans="1:8" x14ac:dyDescent="0.2">
      <c r="A33" s="8">
        <f t="shared" si="6"/>
        <v>26</v>
      </c>
      <c r="B33" s="18">
        <v>67135.679999999993</v>
      </c>
      <c r="C33" s="18">
        <f t="shared" si="0"/>
        <v>81838.393920000002</v>
      </c>
      <c r="D33" s="18">
        <f t="shared" si="1"/>
        <v>6819.8661599999996</v>
      </c>
      <c r="E33" s="19">
        <f t="shared" si="2"/>
        <v>41.416191255060731</v>
      </c>
      <c r="F33" s="19">
        <f t="shared" si="3"/>
        <v>20.708095627530366</v>
      </c>
      <c r="G33" s="19">
        <f t="shared" si="4"/>
        <v>8.2832382510121469</v>
      </c>
      <c r="H33" s="20">
        <f t="shared" si="5"/>
        <v>39.34538169230769</v>
      </c>
    </row>
    <row r="34" spans="1:8" x14ac:dyDescent="0.2">
      <c r="A34" s="8">
        <f t="shared" si="6"/>
        <v>27</v>
      </c>
      <c r="B34" s="18">
        <v>67239.88</v>
      </c>
      <c r="C34" s="18">
        <f t="shared" si="0"/>
        <v>81965.413720000011</v>
      </c>
      <c r="D34" s="18">
        <f t="shared" si="1"/>
        <v>6830.4511433333346</v>
      </c>
      <c r="E34" s="19">
        <f t="shared" si="2"/>
        <v>41.480472530364381</v>
      </c>
      <c r="F34" s="19">
        <f t="shared" si="3"/>
        <v>20.74023626518219</v>
      </c>
      <c r="G34" s="19">
        <f t="shared" si="4"/>
        <v>8.2960945060728761</v>
      </c>
      <c r="H34" s="20">
        <f t="shared" si="5"/>
        <v>39.406448903846162</v>
      </c>
    </row>
    <row r="35" spans="1:8" x14ac:dyDescent="0.2">
      <c r="A35" s="8">
        <f t="shared" si="6"/>
        <v>28</v>
      </c>
      <c r="B35" s="18">
        <v>67336.42</v>
      </c>
      <c r="C35" s="18">
        <f t="shared" si="0"/>
        <v>82083.095979999998</v>
      </c>
      <c r="D35" s="18">
        <f t="shared" si="1"/>
        <v>6840.2579983333335</v>
      </c>
      <c r="E35" s="19">
        <f t="shared" si="2"/>
        <v>41.540028329959512</v>
      </c>
      <c r="F35" s="19">
        <f t="shared" si="3"/>
        <v>20.770014164979756</v>
      </c>
      <c r="G35" s="19">
        <f t="shared" si="4"/>
        <v>8.308005665991903</v>
      </c>
      <c r="H35" s="20">
        <f t="shared" si="5"/>
        <v>39.46302691346154</v>
      </c>
    </row>
    <row r="36" spans="1:8" x14ac:dyDescent="0.2">
      <c r="A36" s="8">
        <f t="shared" si="6"/>
        <v>29</v>
      </c>
      <c r="B36" s="18">
        <v>67425.8</v>
      </c>
      <c r="C36" s="18">
        <f t="shared" si="0"/>
        <v>82192.050200000012</v>
      </c>
      <c r="D36" s="18">
        <f t="shared" si="1"/>
        <v>6849.3375166666674</v>
      </c>
      <c r="E36" s="19">
        <f t="shared" si="2"/>
        <v>41.595167105263165</v>
      </c>
      <c r="F36" s="19">
        <f t="shared" si="3"/>
        <v>20.797583552631583</v>
      </c>
      <c r="G36" s="19">
        <f t="shared" si="4"/>
        <v>8.3190334210526338</v>
      </c>
      <c r="H36" s="20">
        <f t="shared" si="5"/>
        <v>39.515408750000006</v>
      </c>
    </row>
    <row r="37" spans="1:8" x14ac:dyDescent="0.2">
      <c r="A37" s="8">
        <f t="shared" si="6"/>
        <v>30</v>
      </c>
      <c r="B37" s="18">
        <v>67508.679999999993</v>
      </c>
      <c r="C37" s="18">
        <f t="shared" si="0"/>
        <v>82293.080919999993</v>
      </c>
      <c r="D37" s="18">
        <f t="shared" si="1"/>
        <v>6857.7567433333325</v>
      </c>
      <c r="E37" s="19">
        <f t="shared" si="2"/>
        <v>41.646296012145747</v>
      </c>
      <c r="F37" s="19">
        <f t="shared" si="3"/>
        <v>20.823148006072874</v>
      </c>
      <c r="G37" s="19">
        <f t="shared" si="4"/>
        <v>8.3292592024291494</v>
      </c>
      <c r="H37" s="20">
        <f t="shared" si="5"/>
        <v>39.563981211538461</v>
      </c>
    </row>
    <row r="38" spans="1:8" x14ac:dyDescent="0.2">
      <c r="A38" s="8">
        <f t="shared" si="6"/>
        <v>31</v>
      </c>
      <c r="B38" s="18">
        <v>67585.37</v>
      </c>
      <c r="C38" s="18">
        <f t="shared" si="0"/>
        <v>82386.566030000002</v>
      </c>
      <c r="D38" s="18">
        <f t="shared" si="1"/>
        <v>6865.5471691666671</v>
      </c>
      <c r="E38" s="19">
        <f t="shared" si="2"/>
        <v>41.693606290485832</v>
      </c>
      <c r="F38" s="19">
        <f t="shared" si="3"/>
        <v>20.846803145242916</v>
      </c>
      <c r="G38" s="19">
        <f t="shared" si="4"/>
        <v>8.3387212580971664</v>
      </c>
      <c r="H38" s="20">
        <f t="shared" si="5"/>
        <v>39.60892597596154</v>
      </c>
    </row>
    <row r="39" spans="1:8" x14ac:dyDescent="0.2">
      <c r="A39" s="8">
        <f t="shared" si="6"/>
        <v>32</v>
      </c>
      <c r="B39" s="18">
        <v>67656.41</v>
      </c>
      <c r="C39" s="18">
        <f t="shared" si="0"/>
        <v>82473.163790000006</v>
      </c>
      <c r="D39" s="18">
        <f t="shared" si="1"/>
        <v>6872.7636491666681</v>
      </c>
      <c r="E39" s="19">
        <f t="shared" si="2"/>
        <v>41.737431067813766</v>
      </c>
      <c r="F39" s="19">
        <f t="shared" si="3"/>
        <v>20.868715533906883</v>
      </c>
      <c r="G39" s="19">
        <f t="shared" si="4"/>
        <v>8.3474862135627532</v>
      </c>
      <c r="H39" s="20">
        <f t="shared" si="5"/>
        <v>39.65055951442308</v>
      </c>
    </row>
    <row r="40" spans="1:8" x14ac:dyDescent="0.2">
      <c r="A40" s="8">
        <f t="shared" si="6"/>
        <v>33</v>
      </c>
      <c r="B40" s="18">
        <v>67722.17</v>
      </c>
      <c r="C40" s="18">
        <f t="shared" si="0"/>
        <v>82553.325230000002</v>
      </c>
      <c r="D40" s="18">
        <f t="shared" si="1"/>
        <v>6879.4437691666672</v>
      </c>
      <c r="E40" s="19">
        <f t="shared" si="2"/>
        <v>41.777998598178137</v>
      </c>
      <c r="F40" s="19">
        <f t="shared" si="3"/>
        <v>20.888999299089068</v>
      </c>
      <c r="G40" s="19">
        <f t="shared" si="4"/>
        <v>8.3555997196356273</v>
      </c>
      <c r="H40" s="20">
        <f t="shared" si="5"/>
        <v>39.689098668269231</v>
      </c>
    </row>
    <row r="41" spans="1:8" x14ac:dyDescent="0.2">
      <c r="A41" s="8">
        <f t="shared" si="6"/>
        <v>34</v>
      </c>
      <c r="B41" s="18">
        <v>67783.11</v>
      </c>
      <c r="C41" s="18">
        <f t="shared" si="0"/>
        <v>82627.611090000006</v>
      </c>
      <c r="D41" s="18">
        <f t="shared" si="1"/>
        <v>6885.6342574999999</v>
      </c>
      <c r="E41" s="19">
        <f t="shared" si="2"/>
        <v>41.815592656882593</v>
      </c>
      <c r="F41" s="19">
        <f t="shared" si="3"/>
        <v>20.907796328441297</v>
      </c>
      <c r="G41" s="19">
        <f t="shared" si="4"/>
        <v>8.363118531376518</v>
      </c>
      <c r="H41" s="20">
        <f t="shared" si="5"/>
        <v>39.724813024038461</v>
      </c>
    </row>
    <row r="42" spans="1:8" x14ac:dyDescent="0.2">
      <c r="A42" s="21">
        <f t="shared" si="6"/>
        <v>35</v>
      </c>
      <c r="B42" s="22">
        <v>67839.48</v>
      </c>
      <c r="C42" s="22">
        <f t="shared" si="0"/>
        <v>82696.326119999998</v>
      </c>
      <c r="D42" s="22">
        <f t="shared" si="1"/>
        <v>6891.3605100000004</v>
      </c>
      <c r="E42" s="23">
        <f t="shared" si="2"/>
        <v>41.850367469635628</v>
      </c>
      <c r="F42" s="23">
        <f t="shared" si="3"/>
        <v>20.925183734817814</v>
      </c>
      <c r="G42" s="23">
        <f t="shared" si="4"/>
        <v>8.3700734939271264</v>
      </c>
      <c r="H42" s="24">
        <f t="shared" si="5"/>
        <v>39.757849096153848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35</v>
      </c>
      <c r="B1" s="1" t="s">
        <v>65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59392.84</v>
      </c>
      <c r="C7" s="18">
        <f t="shared" ref="C7:C42" si="0">B7*$D$3</f>
        <v>72399.871960000004</v>
      </c>
      <c r="D7" s="18">
        <f t="shared" ref="D7:D42" si="1">B7/12*$D$3</f>
        <v>6033.3226633333334</v>
      </c>
      <c r="E7" s="19">
        <f t="shared" ref="E7:E42" si="2">C7/1976</f>
        <v>36.639611315789473</v>
      </c>
      <c r="F7" s="19">
        <f>E7/2</f>
        <v>18.319805657894737</v>
      </c>
      <c r="G7" s="19">
        <f>E7/5</f>
        <v>7.3279222631578946</v>
      </c>
      <c r="H7" s="20">
        <f>C7/2080</f>
        <v>34.807630750000001</v>
      </c>
    </row>
    <row r="8" spans="1:8" x14ac:dyDescent="0.2">
      <c r="A8" s="8">
        <f>A7+1</f>
        <v>1</v>
      </c>
      <c r="B8" s="18">
        <v>59392.84</v>
      </c>
      <c r="C8" s="18">
        <f t="shared" si="0"/>
        <v>72399.871960000004</v>
      </c>
      <c r="D8" s="18">
        <f t="shared" si="1"/>
        <v>6033.3226633333334</v>
      </c>
      <c r="E8" s="19">
        <f t="shared" si="2"/>
        <v>36.639611315789473</v>
      </c>
      <c r="F8" s="19">
        <f t="shared" ref="F8:F42" si="3">E8/2</f>
        <v>18.319805657894737</v>
      </c>
      <c r="G8" s="19">
        <f t="shared" ref="G8:G42" si="4">E8/5</f>
        <v>7.3279222631578946</v>
      </c>
      <c r="H8" s="20">
        <f t="shared" ref="H8:H42" si="5">C8/2080</f>
        <v>34.807630750000001</v>
      </c>
    </row>
    <row r="9" spans="1:8" x14ac:dyDescent="0.2">
      <c r="A9" s="8">
        <f t="shared" ref="A9:A42" si="6">A8+1</f>
        <v>2</v>
      </c>
      <c r="B9" s="18">
        <v>61715.360000000001</v>
      </c>
      <c r="C9" s="18">
        <f t="shared" si="0"/>
        <v>75231.023840000009</v>
      </c>
      <c r="D9" s="18">
        <f t="shared" si="1"/>
        <v>6269.2519866666671</v>
      </c>
      <c r="E9" s="19">
        <f t="shared" si="2"/>
        <v>38.072380485829967</v>
      </c>
      <c r="F9" s="19">
        <f t="shared" si="3"/>
        <v>19.036190242914984</v>
      </c>
      <c r="G9" s="19">
        <f t="shared" si="4"/>
        <v>7.6144760971659933</v>
      </c>
      <c r="H9" s="20">
        <f t="shared" si="5"/>
        <v>36.168761461538466</v>
      </c>
    </row>
    <row r="10" spans="1:8" x14ac:dyDescent="0.2">
      <c r="A10" s="8">
        <f t="shared" si="6"/>
        <v>3</v>
      </c>
      <c r="B10" s="18">
        <v>61715.360000000001</v>
      </c>
      <c r="C10" s="18">
        <f t="shared" si="0"/>
        <v>75231.023840000009</v>
      </c>
      <c r="D10" s="18">
        <f t="shared" si="1"/>
        <v>6269.2519866666671</v>
      </c>
      <c r="E10" s="19">
        <f t="shared" si="2"/>
        <v>38.072380485829967</v>
      </c>
      <c r="F10" s="19">
        <f t="shared" si="3"/>
        <v>19.036190242914984</v>
      </c>
      <c r="G10" s="19">
        <f t="shared" si="4"/>
        <v>7.6144760971659933</v>
      </c>
      <c r="H10" s="20">
        <f t="shared" si="5"/>
        <v>36.168761461538466</v>
      </c>
    </row>
    <row r="11" spans="1:8" x14ac:dyDescent="0.2">
      <c r="A11" s="8">
        <f t="shared" si="6"/>
        <v>4</v>
      </c>
      <c r="B11" s="18">
        <v>64037.87</v>
      </c>
      <c r="C11" s="18">
        <f t="shared" si="0"/>
        <v>78062.163530000005</v>
      </c>
      <c r="D11" s="18">
        <f t="shared" si="1"/>
        <v>6505.1802941666674</v>
      </c>
      <c r="E11" s="19">
        <f t="shared" si="2"/>
        <v>39.505143486842108</v>
      </c>
      <c r="F11" s="19">
        <f t="shared" si="3"/>
        <v>19.752571743421054</v>
      </c>
      <c r="G11" s="19">
        <f t="shared" si="4"/>
        <v>7.9010286973684218</v>
      </c>
      <c r="H11" s="20">
        <f t="shared" si="5"/>
        <v>37.529886312500004</v>
      </c>
    </row>
    <row r="12" spans="1:8" x14ac:dyDescent="0.2">
      <c r="A12" s="8">
        <f t="shared" si="6"/>
        <v>5</v>
      </c>
      <c r="B12" s="18">
        <v>64037.87</v>
      </c>
      <c r="C12" s="18">
        <f t="shared" si="0"/>
        <v>78062.163530000005</v>
      </c>
      <c r="D12" s="18">
        <f t="shared" si="1"/>
        <v>6505.1802941666674</v>
      </c>
      <c r="E12" s="19">
        <f t="shared" si="2"/>
        <v>39.505143486842108</v>
      </c>
      <c r="F12" s="19">
        <f t="shared" si="3"/>
        <v>19.752571743421054</v>
      </c>
      <c r="G12" s="19">
        <f t="shared" si="4"/>
        <v>7.9010286973684218</v>
      </c>
      <c r="H12" s="20">
        <f t="shared" si="5"/>
        <v>37.529886312500004</v>
      </c>
    </row>
    <row r="13" spans="1:8" x14ac:dyDescent="0.2">
      <c r="A13" s="8">
        <f t="shared" si="6"/>
        <v>6</v>
      </c>
      <c r="B13" s="18">
        <v>66359.83</v>
      </c>
      <c r="C13" s="18">
        <f t="shared" si="0"/>
        <v>80892.632770000011</v>
      </c>
      <c r="D13" s="18">
        <f t="shared" si="1"/>
        <v>6741.052730833334</v>
      </c>
      <c r="E13" s="19">
        <f t="shared" si="2"/>
        <v>40.93756719129555</v>
      </c>
      <c r="F13" s="19">
        <f t="shared" si="3"/>
        <v>20.468783595647775</v>
      </c>
      <c r="G13" s="19">
        <f t="shared" si="4"/>
        <v>8.1875134382591099</v>
      </c>
      <c r="H13" s="20">
        <f t="shared" si="5"/>
        <v>38.890688831730778</v>
      </c>
    </row>
    <row r="14" spans="1:8" x14ac:dyDescent="0.2">
      <c r="A14" s="8">
        <f t="shared" si="6"/>
        <v>7</v>
      </c>
      <c r="B14" s="18">
        <v>66359.83</v>
      </c>
      <c r="C14" s="18">
        <f t="shared" si="0"/>
        <v>80892.632770000011</v>
      </c>
      <c r="D14" s="18">
        <f t="shared" si="1"/>
        <v>6741.052730833334</v>
      </c>
      <c r="E14" s="19">
        <f t="shared" si="2"/>
        <v>40.93756719129555</v>
      </c>
      <c r="F14" s="19">
        <f t="shared" si="3"/>
        <v>20.468783595647775</v>
      </c>
      <c r="G14" s="19">
        <f t="shared" si="4"/>
        <v>8.1875134382591099</v>
      </c>
      <c r="H14" s="20">
        <f t="shared" si="5"/>
        <v>38.890688831730778</v>
      </c>
    </row>
    <row r="15" spans="1:8" x14ac:dyDescent="0.2">
      <c r="A15" s="8">
        <f t="shared" si="6"/>
        <v>8</v>
      </c>
      <c r="B15" s="18">
        <v>68682.350000000006</v>
      </c>
      <c r="C15" s="18">
        <f t="shared" si="0"/>
        <v>83723.784650000016</v>
      </c>
      <c r="D15" s="18">
        <f t="shared" si="1"/>
        <v>6976.9820541666677</v>
      </c>
      <c r="E15" s="19">
        <f t="shared" si="2"/>
        <v>42.370336361336044</v>
      </c>
      <c r="F15" s="19">
        <f t="shared" si="3"/>
        <v>21.185168180668022</v>
      </c>
      <c r="G15" s="19">
        <f t="shared" si="4"/>
        <v>8.4740672722672095</v>
      </c>
      <c r="H15" s="20">
        <f t="shared" si="5"/>
        <v>40.251819543269235</v>
      </c>
    </row>
    <row r="16" spans="1:8" x14ac:dyDescent="0.2">
      <c r="A16" s="8">
        <f t="shared" si="6"/>
        <v>9</v>
      </c>
      <c r="B16" s="18">
        <v>68682.350000000006</v>
      </c>
      <c r="C16" s="18">
        <f t="shared" si="0"/>
        <v>83723.784650000016</v>
      </c>
      <c r="D16" s="18">
        <f t="shared" si="1"/>
        <v>6976.9820541666677</v>
      </c>
      <c r="E16" s="19">
        <f t="shared" si="2"/>
        <v>42.370336361336044</v>
      </c>
      <c r="F16" s="19">
        <f t="shared" si="3"/>
        <v>21.185168180668022</v>
      </c>
      <c r="G16" s="19">
        <f t="shared" si="4"/>
        <v>8.4740672722672095</v>
      </c>
      <c r="H16" s="20">
        <f t="shared" si="5"/>
        <v>40.251819543269235</v>
      </c>
    </row>
    <row r="17" spans="1:8" x14ac:dyDescent="0.2">
      <c r="A17" s="8">
        <f t="shared" si="6"/>
        <v>10</v>
      </c>
      <c r="B17" s="18">
        <v>71004.86</v>
      </c>
      <c r="C17" s="18">
        <f t="shared" si="0"/>
        <v>86554.924340000012</v>
      </c>
      <c r="D17" s="18">
        <f t="shared" si="1"/>
        <v>7212.9103616666671</v>
      </c>
      <c r="E17" s="19">
        <f t="shared" si="2"/>
        <v>43.803099362348185</v>
      </c>
      <c r="F17" s="19">
        <f t="shared" si="3"/>
        <v>21.901549681174092</v>
      </c>
      <c r="G17" s="19">
        <f t="shared" si="4"/>
        <v>8.7606198724696362</v>
      </c>
      <c r="H17" s="20">
        <f t="shared" si="5"/>
        <v>41.612944394230773</v>
      </c>
    </row>
    <row r="18" spans="1:8" x14ac:dyDescent="0.2">
      <c r="A18" s="8">
        <f t="shared" si="6"/>
        <v>11</v>
      </c>
      <c r="B18" s="18">
        <v>71004.86</v>
      </c>
      <c r="C18" s="18">
        <f t="shared" si="0"/>
        <v>86554.924340000012</v>
      </c>
      <c r="D18" s="18">
        <f t="shared" si="1"/>
        <v>7212.9103616666671</v>
      </c>
      <c r="E18" s="19">
        <f t="shared" si="2"/>
        <v>43.803099362348185</v>
      </c>
      <c r="F18" s="19">
        <f t="shared" si="3"/>
        <v>21.901549681174092</v>
      </c>
      <c r="G18" s="19">
        <f t="shared" si="4"/>
        <v>8.7606198724696362</v>
      </c>
      <c r="H18" s="20">
        <f t="shared" si="5"/>
        <v>41.612944394230773</v>
      </c>
    </row>
    <row r="19" spans="1:8" x14ac:dyDescent="0.2">
      <c r="A19" s="8">
        <f t="shared" si="6"/>
        <v>12</v>
      </c>
      <c r="B19" s="18">
        <v>73327.360000000001</v>
      </c>
      <c r="C19" s="18">
        <f t="shared" si="0"/>
        <v>89386.05184</v>
      </c>
      <c r="D19" s="18">
        <f t="shared" si="1"/>
        <v>7448.8376533333339</v>
      </c>
      <c r="E19" s="19">
        <f t="shared" si="2"/>
        <v>45.235856194331987</v>
      </c>
      <c r="F19" s="19">
        <f t="shared" si="3"/>
        <v>22.617928097165994</v>
      </c>
      <c r="G19" s="19">
        <f t="shared" si="4"/>
        <v>9.0471712388663974</v>
      </c>
      <c r="H19" s="20">
        <f t="shared" si="5"/>
        <v>42.974063384615384</v>
      </c>
    </row>
    <row r="20" spans="1:8" x14ac:dyDescent="0.2">
      <c r="A20" s="8">
        <f t="shared" si="6"/>
        <v>13</v>
      </c>
      <c r="B20" s="18">
        <v>73327.360000000001</v>
      </c>
      <c r="C20" s="18">
        <f t="shared" si="0"/>
        <v>89386.05184</v>
      </c>
      <c r="D20" s="18">
        <f t="shared" si="1"/>
        <v>7448.8376533333339</v>
      </c>
      <c r="E20" s="19">
        <f t="shared" si="2"/>
        <v>45.235856194331987</v>
      </c>
      <c r="F20" s="19">
        <f t="shared" si="3"/>
        <v>22.617928097165994</v>
      </c>
      <c r="G20" s="19">
        <f t="shared" si="4"/>
        <v>9.0471712388663974</v>
      </c>
      <c r="H20" s="20">
        <f t="shared" si="5"/>
        <v>42.974063384615384</v>
      </c>
    </row>
    <row r="21" spans="1:8" x14ac:dyDescent="0.2">
      <c r="A21" s="8">
        <f t="shared" si="6"/>
        <v>14</v>
      </c>
      <c r="B21" s="18">
        <v>75649.87</v>
      </c>
      <c r="C21" s="18">
        <f t="shared" si="0"/>
        <v>92217.191529999996</v>
      </c>
      <c r="D21" s="18">
        <f t="shared" si="1"/>
        <v>7684.7659608333333</v>
      </c>
      <c r="E21" s="19">
        <f t="shared" si="2"/>
        <v>46.668619195344128</v>
      </c>
      <c r="F21" s="19">
        <f t="shared" si="3"/>
        <v>23.334309597672064</v>
      </c>
      <c r="G21" s="19">
        <f t="shared" si="4"/>
        <v>9.333723839068826</v>
      </c>
      <c r="H21" s="20">
        <f t="shared" si="5"/>
        <v>44.335188235576922</v>
      </c>
    </row>
    <row r="22" spans="1:8" x14ac:dyDescent="0.2">
      <c r="A22" s="8">
        <f t="shared" si="6"/>
        <v>15</v>
      </c>
      <c r="B22" s="18">
        <v>75649.87</v>
      </c>
      <c r="C22" s="18">
        <f t="shared" si="0"/>
        <v>92217.191529999996</v>
      </c>
      <c r="D22" s="18">
        <f t="shared" si="1"/>
        <v>7684.7659608333333</v>
      </c>
      <c r="E22" s="19">
        <f t="shared" si="2"/>
        <v>46.668619195344128</v>
      </c>
      <c r="F22" s="19">
        <f t="shared" si="3"/>
        <v>23.334309597672064</v>
      </c>
      <c r="G22" s="19">
        <f t="shared" si="4"/>
        <v>9.333723839068826</v>
      </c>
      <c r="H22" s="20">
        <f t="shared" si="5"/>
        <v>44.335188235576922</v>
      </c>
    </row>
    <row r="23" spans="1:8" x14ac:dyDescent="0.2">
      <c r="A23" s="8">
        <f t="shared" si="6"/>
        <v>16</v>
      </c>
      <c r="B23" s="18">
        <v>77972.39</v>
      </c>
      <c r="C23" s="18">
        <f t="shared" si="0"/>
        <v>95048.343410000001</v>
      </c>
      <c r="D23" s="18">
        <f t="shared" si="1"/>
        <v>7920.6952841666671</v>
      </c>
      <c r="E23" s="19">
        <f t="shared" si="2"/>
        <v>48.101388365384615</v>
      </c>
      <c r="F23" s="19">
        <f t="shared" si="3"/>
        <v>24.050694182692308</v>
      </c>
      <c r="G23" s="19">
        <f t="shared" si="4"/>
        <v>9.6202776730769237</v>
      </c>
      <c r="H23" s="20">
        <f t="shared" si="5"/>
        <v>45.696318947115387</v>
      </c>
    </row>
    <row r="24" spans="1:8" x14ac:dyDescent="0.2">
      <c r="A24" s="8">
        <f t="shared" si="6"/>
        <v>17</v>
      </c>
      <c r="B24" s="18">
        <v>77972.39</v>
      </c>
      <c r="C24" s="18">
        <f t="shared" si="0"/>
        <v>95048.343410000001</v>
      </c>
      <c r="D24" s="18">
        <f t="shared" si="1"/>
        <v>7920.6952841666671</v>
      </c>
      <c r="E24" s="19">
        <f t="shared" si="2"/>
        <v>48.101388365384615</v>
      </c>
      <c r="F24" s="19">
        <f t="shared" si="3"/>
        <v>24.050694182692308</v>
      </c>
      <c r="G24" s="19">
        <f t="shared" si="4"/>
        <v>9.6202776730769237</v>
      </c>
      <c r="H24" s="20">
        <f t="shared" si="5"/>
        <v>45.696318947115387</v>
      </c>
    </row>
    <row r="25" spans="1:8" x14ac:dyDescent="0.2">
      <c r="A25" s="8">
        <f t="shared" si="6"/>
        <v>18</v>
      </c>
      <c r="B25" s="18">
        <v>80294.899999999994</v>
      </c>
      <c r="C25" s="18">
        <f t="shared" si="0"/>
        <v>97879.483099999998</v>
      </c>
      <c r="D25" s="18">
        <f t="shared" si="1"/>
        <v>8156.6235916666665</v>
      </c>
      <c r="E25" s="19">
        <f t="shared" si="2"/>
        <v>49.534151366396763</v>
      </c>
      <c r="F25" s="19">
        <f t="shared" si="3"/>
        <v>24.767075683198382</v>
      </c>
      <c r="G25" s="19">
        <f t="shared" si="4"/>
        <v>9.9068302732793523</v>
      </c>
      <c r="H25" s="20">
        <f t="shared" si="5"/>
        <v>47.057443798076925</v>
      </c>
    </row>
    <row r="26" spans="1:8" x14ac:dyDescent="0.2">
      <c r="A26" s="8">
        <f t="shared" si="6"/>
        <v>19</v>
      </c>
      <c r="B26" s="18">
        <v>80294.899999999994</v>
      </c>
      <c r="C26" s="18">
        <f t="shared" si="0"/>
        <v>97879.483099999998</v>
      </c>
      <c r="D26" s="18">
        <f t="shared" si="1"/>
        <v>8156.6235916666665</v>
      </c>
      <c r="E26" s="19">
        <f t="shared" si="2"/>
        <v>49.534151366396763</v>
      </c>
      <c r="F26" s="19">
        <f t="shared" si="3"/>
        <v>24.767075683198382</v>
      </c>
      <c r="G26" s="19">
        <f t="shared" si="4"/>
        <v>9.9068302732793523</v>
      </c>
      <c r="H26" s="20">
        <f t="shared" si="5"/>
        <v>47.057443798076925</v>
      </c>
    </row>
    <row r="27" spans="1:8" x14ac:dyDescent="0.2">
      <c r="A27" s="8">
        <f t="shared" si="6"/>
        <v>20</v>
      </c>
      <c r="B27" s="18">
        <v>82617.42</v>
      </c>
      <c r="C27" s="18">
        <f t="shared" si="0"/>
        <v>100710.63498</v>
      </c>
      <c r="D27" s="18">
        <f t="shared" si="1"/>
        <v>8392.5529150000002</v>
      </c>
      <c r="E27" s="19">
        <f t="shared" si="2"/>
        <v>50.96692053643725</v>
      </c>
      <c r="F27" s="19">
        <f t="shared" si="3"/>
        <v>25.483460268218625</v>
      </c>
      <c r="G27" s="19">
        <f t="shared" si="4"/>
        <v>10.19338410728745</v>
      </c>
      <c r="H27" s="20">
        <f t="shared" si="5"/>
        <v>48.418574509615382</v>
      </c>
    </row>
    <row r="28" spans="1:8" x14ac:dyDescent="0.2">
      <c r="A28" s="8">
        <f t="shared" si="6"/>
        <v>21</v>
      </c>
      <c r="B28" s="18">
        <v>82617.42</v>
      </c>
      <c r="C28" s="18">
        <f t="shared" si="0"/>
        <v>100710.63498</v>
      </c>
      <c r="D28" s="18">
        <f t="shared" si="1"/>
        <v>8392.5529150000002</v>
      </c>
      <c r="E28" s="19">
        <f t="shared" si="2"/>
        <v>50.96692053643725</v>
      </c>
      <c r="F28" s="19">
        <f t="shared" si="3"/>
        <v>25.483460268218625</v>
      </c>
      <c r="G28" s="19">
        <f t="shared" si="4"/>
        <v>10.19338410728745</v>
      </c>
      <c r="H28" s="20">
        <f t="shared" si="5"/>
        <v>48.418574509615382</v>
      </c>
    </row>
    <row r="29" spans="1:8" x14ac:dyDescent="0.2">
      <c r="A29" s="8">
        <f t="shared" si="6"/>
        <v>22</v>
      </c>
      <c r="B29" s="18">
        <v>84939.38</v>
      </c>
      <c r="C29" s="18">
        <f t="shared" si="0"/>
        <v>103541.10422000001</v>
      </c>
      <c r="D29" s="18">
        <f t="shared" si="1"/>
        <v>8628.4253516666668</v>
      </c>
      <c r="E29" s="19">
        <f t="shared" si="2"/>
        <v>52.399344240890692</v>
      </c>
      <c r="F29" s="19">
        <f t="shared" si="3"/>
        <v>26.199672120445346</v>
      </c>
      <c r="G29" s="19">
        <f t="shared" si="4"/>
        <v>10.479868848178139</v>
      </c>
      <c r="H29" s="20">
        <f t="shared" si="5"/>
        <v>49.779377028846156</v>
      </c>
    </row>
    <row r="30" spans="1:8" x14ac:dyDescent="0.2">
      <c r="A30" s="8">
        <f t="shared" si="6"/>
        <v>23</v>
      </c>
      <c r="B30" s="18">
        <v>84939.38</v>
      </c>
      <c r="C30" s="18">
        <f t="shared" si="0"/>
        <v>103541.10422000001</v>
      </c>
      <c r="D30" s="18">
        <f t="shared" si="1"/>
        <v>8628.4253516666668</v>
      </c>
      <c r="E30" s="19">
        <f t="shared" si="2"/>
        <v>52.399344240890692</v>
      </c>
      <c r="F30" s="19">
        <f t="shared" si="3"/>
        <v>26.199672120445346</v>
      </c>
      <c r="G30" s="19">
        <f t="shared" si="4"/>
        <v>10.479868848178139</v>
      </c>
      <c r="H30" s="20">
        <f t="shared" si="5"/>
        <v>49.779377028846156</v>
      </c>
    </row>
    <row r="31" spans="1:8" x14ac:dyDescent="0.2">
      <c r="A31" s="8">
        <f t="shared" si="6"/>
        <v>24</v>
      </c>
      <c r="B31" s="18">
        <v>84939.38</v>
      </c>
      <c r="C31" s="18">
        <f t="shared" si="0"/>
        <v>103541.10422000001</v>
      </c>
      <c r="D31" s="18">
        <f t="shared" si="1"/>
        <v>8628.4253516666668</v>
      </c>
      <c r="E31" s="19">
        <f t="shared" si="2"/>
        <v>52.399344240890692</v>
      </c>
      <c r="F31" s="19">
        <f t="shared" si="3"/>
        <v>26.199672120445346</v>
      </c>
      <c r="G31" s="19">
        <f t="shared" si="4"/>
        <v>10.479868848178139</v>
      </c>
      <c r="H31" s="20">
        <f t="shared" si="5"/>
        <v>49.779377028846156</v>
      </c>
    </row>
    <row r="32" spans="1:8" x14ac:dyDescent="0.2">
      <c r="A32" s="8">
        <f t="shared" si="6"/>
        <v>25</v>
      </c>
      <c r="B32" s="18">
        <v>85093.48</v>
      </c>
      <c r="C32" s="18">
        <f t="shared" si="0"/>
        <v>103728.95212</v>
      </c>
      <c r="D32" s="18">
        <f t="shared" si="1"/>
        <v>8644.0793433333329</v>
      </c>
      <c r="E32" s="19">
        <f t="shared" si="2"/>
        <v>52.494408967611335</v>
      </c>
      <c r="F32" s="19">
        <f t="shared" si="3"/>
        <v>26.247204483805668</v>
      </c>
      <c r="G32" s="19">
        <f t="shared" si="4"/>
        <v>10.498881793522267</v>
      </c>
      <c r="H32" s="20">
        <f t="shared" si="5"/>
        <v>49.86968851923077</v>
      </c>
    </row>
    <row r="33" spans="1:8" x14ac:dyDescent="0.2">
      <c r="A33" s="8">
        <f t="shared" si="6"/>
        <v>26</v>
      </c>
      <c r="B33" s="18">
        <v>85236.27</v>
      </c>
      <c r="C33" s="18">
        <f t="shared" si="0"/>
        <v>103903.01313000001</v>
      </c>
      <c r="D33" s="18">
        <f t="shared" si="1"/>
        <v>8658.5844274999999</v>
      </c>
      <c r="E33" s="19">
        <f t="shared" si="2"/>
        <v>52.582496523279353</v>
      </c>
      <c r="F33" s="19">
        <f t="shared" si="3"/>
        <v>26.291248261639677</v>
      </c>
      <c r="G33" s="19">
        <f t="shared" si="4"/>
        <v>10.51649930465587</v>
      </c>
      <c r="H33" s="20">
        <f t="shared" si="5"/>
        <v>49.953371697115386</v>
      </c>
    </row>
    <row r="34" spans="1:8" x14ac:dyDescent="0.2">
      <c r="A34" s="8">
        <f t="shared" si="6"/>
        <v>27</v>
      </c>
      <c r="B34" s="18">
        <v>85368.56</v>
      </c>
      <c r="C34" s="18">
        <f t="shared" si="0"/>
        <v>104064.27464</v>
      </c>
      <c r="D34" s="18">
        <f t="shared" si="1"/>
        <v>8672.0228866666675</v>
      </c>
      <c r="E34" s="19">
        <f t="shared" si="2"/>
        <v>52.664106599190283</v>
      </c>
      <c r="F34" s="19">
        <f t="shared" si="3"/>
        <v>26.332053299595142</v>
      </c>
      <c r="G34" s="19">
        <f t="shared" si="4"/>
        <v>10.532821319838057</v>
      </c>
      <c r="H34" s="20">
        <f t="shared" si="5"/>
        <v>50.030901269230768</v>
      </c>
    </row>
    <row r="35" spans="1:8" x14ac:dyDescent="0.2">
      <c r="A35" s="8">
        <f t="shared" si="6"/>
        <v>28</v>
      </c>
      <c r="B35" s="18">
        <v>85491.13</v>
      </c>
      <c r="C35" s="18">
        <f t="shared" si="0"/>
        <v>104213.68747000002</v>
      </c>
      <c r="D35" s="18">
        <f t="shared" si="1"/>
        <v>8684.4739558333349</v>
      </c>
      <c r="E35" s="19">
        <f t="shared" si="2"/>
        <v>52.739720379554669</v>
      </c>
      <c r="F35" s="19">
        <f t="shared" si="3"/>
        <v>26.369860189777334</v>
      </c>
      <c r="G35" s="19">
        <f t="shared" si="4"/>
        <v>10.547944075910934</v>
      </c>
      <c r="H35" s="20">
        <f t="shared" si="5"/>
        <v>50.102734360576932</v>
      </c>
    </row>
    <row r="36" spans="1:8" x14ac:dyDescent="0.2">
      <c r="A36" s="8">
        <f t="shared" si="6"/>
        <v>29</v>
      </c>
      <c r="B36" s="18">
        <v>85604.62</v>
      </c>
      <c r="C36" s="18">
        <f t="shared" si="0"/>
        <v>104352.03178</v>
      </c>
      <c r="D36" s="18">
        <f t="shared" si="1"/>
        <v>8696.0026483333331</v>
      </c>
      <c r="E36" s="19">
        <f t="shared" si="2"/>
        <v>52.809732682186237</v>
      </c>
      <c r="F36" s="19">
        <f t="shared" si="3"/>
        <v>26.404866341093118</v>
      </c>
      <c r="G36" s="19">
        <f t="shared" si="4"/>
        <v>10.561946536437247</v>
      </c>
      <c r="H36" s="20">
        <f t="shared" si="5"/>
        <v>50.169246048076928</v>
      </c>
    </row>
    <row r="37" spans="1:8" x14ac:dyDescent="0.2">
      <c r="A37" s="8">
        <f t="shared" si="6"/>
        <v>30</v>
      </c>
      <c r="B37" s="18">
        <v>85709.84</v>
      </c>
      <c r="C37" s="18">
        <f t="shared" si="0"/>
        <v>104480.29496</v>
      </c>
      <c r="D37" s="18">
        <f t="shared" si="1"/>
        <v>8706.6912466666672</v>
      </c>
      <c r="E37" s="19">
        <f t="shared" si="2"/>
        <v>52.874643198380568</v>
      </c>
      <c r="F37" s="19">
        <f t="shared" si="3"/>
        <v>26.437321599190284</v>
      </c>
      <c r="G37" s="19">
        <f t="shared" si="4"/>
        <v>10.574928639676113</v>
      </c>
      <c r="H37" s="20">
        <f t="shared" si="5"/>
        <v>50.230911038461535</v>
      </c>
    </row>
    <row r="38" spans="1:8" x14ac:dyDescent="0.2">
      <c r="A38" s="8">
        <f t="shared" si="6"/>
        <v>31</v>
      </c>
      <c r="B38" s="18">
        <v>85807.21</v>
      </c>
      <c r="C38" s="18">
        <f t="shared" si="0"/>
        <v>104598.98899000001</v>
      </c>
      <c r="D38" s="18">
        <f t="shared" si="1"/>
        <v>8716.5824158333344</v>
      </c>
      <c r="E38" s="19">
        <f t="shared" si="2"/>
        <v>52.934711027327943</v>
      </c>
      <c r="F38" s="19">
        <f t="shared" si="3"/>
        <v>26.467355513663971</v>
      </c>
      <c r="G38" s="19">
        <f t="shared" si="4"/>
        <v>10.586942205465588</v>
      </c>
      <c r="H38" s="20">
        <f t="shared" si="5"/>
        <v>50.287975475961545</v>
      </c>
    </row>
    <row r="39" spans="1:8" x14ac:dyDescent="0.2">
      <c r="A39" s="8">
        <f t="shared" si="6"/>
        <v>32</v>
      </c>
      <c r="B39" s="18">
        <v>85897.41</v>
      </c>
      <c r="C39" s="18">
        <f t="shared" si="0"/>
        <v>104708.94279000002</v>
      </c>
      <c r="D39" s="18">
        <f t="shared" si="1"/>
        <v>8725.7452325000013</v>
      </c>
      <c r="E39" s="19">
        <f t="shared" si="2"/>
        <v>52.990355662955473</v>
      </c>
      <c r="F39" s="19">
        <f t="shared" si="3"/>
        <v>26.495177831477736</v>
      </c>
      <c r="G39" s="19">
        <f t="shared" si="4"/>
        <v>10.598071132591095</v>
      </c>
      <c r="H39" s="20">
        <f t="shared" si="5"/>
        <v>50.340837879807701</v>
      </c>
    </row>
    <row r="40" spans="1:8" x14ac:dyDescent="0.2">
      <c r="A40" s="8">
        <f t="shared" si="6"/>
        <v>33</v>
      </c>
      <c r="B40" s="18">
        <v>85980.9</v>
      </c>
      <c r="C40" s="18">
        <f t="shared" si="0"/>
        <v>104810.71709999999</v>
      </c>
      <c r="D40" s="18">
        <f t="shared" si="1"/>
        <v>8734.2264250000007</v>
      </c>
      <c r="E40" s="19">
        <f t="shared" si="2"/>
        <v>53.041860880566801</v>
      </c>
      <c r="F40" s="19">
        <f t="shared" si="3"/>
        <v>26.520930440283401</v>
      </c>
      <c r="G40" s="19">
        <f t="shared" si="4"/>
        <v>10.60837217611336</v>
      </c>
      <c r="H40" s="20">
        <f t="shared" si="5"/>
        <v>50.389767836538461</v>
      </c>
    </row>
    <row r="41" spans="1:8" x14ac:dyDescent="0.2">
      <c r="A41" s="8">
        <f t="shared" si="6"/>
        <v>34</v>
      </c>
      <c r="B41" s="18">
        <v>86058.26</v>
      </c>
      <c r="C41" s="18">
        <f t="shared" si="0"/>
        <v>104905.01893999999</v>
      </c>
      <c r="D41" s="18">
        <f t="shared" si="1"/>
        <v>8742.0849116666668</v>
      </c>
      <c r="E41" s="19">
        <f t="shared" si="2"/>
        <v>53.089584483805666</v>
      </c>
      <c r="F41" s="19">
        <f t="shared" si="3"/>
        <v>26.544792241902833</v>
      </c>
      <c r="G41" s="19">
        <f t="shared" si="4"/>
        <v>10.617916896761134</v>
      </c>
      <c r="H41" s="20">
        <f t="shared" si="5"/>
        <v>50.435105259615383</v>
      </c>
    </row>
    <row r="42" spans="1:8" x14ac:dyDescent="0.2">
      <c r="A42" s="21">
        <f t="shared" si="6"/>
        <v>35</v>
      </c>
      <c r="B42" s="22">
        <v>86129.83</v>
      </c>
      <c r="C42" s="22">
        <f t="shared" si="0"/>
        <v>104992.26277000002</v>
      </c>
      <c r="D42" s="22">
        <f t="shared" si="1"/>
        <v>8749.3552308333346</v>
      </c>
      <c r="E42" s="23">
        <f t="shared" si="2"/>
        <v>53.133736219635637</v>
      </c>
      <c r="F42" s="23">
        <f t="shared" si="3"/>
        <v>26.566868109817818</v>
      </c>
      <c r="G42" s="23">
        <f t="shared" si="4"/>
        <v>10.626747243927127</v>
      </c>
      <c r="H42" s="24">
        <f t="shared" si="5"/>
        <v>50.477049408653855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0"/>
  <sheetViews>
    <sheetView zoomScaleNormal="100" workbookViewId="0"/>
  </sheetViews>
  <sheetFormatPr defaultColWidth="8.85546875" defaultRowHeight="12.75" x14ac:dyDescent="0.2"/>
  <cols>
    <col min="1" max="1" width="7.5703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42</v>
      </c>
      <c r="B1" s="1" t="s">
        <v>66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B7" s="18"/>
      <c r="C7" s="18"/>
      <c r="D7" s="18"/>
      <c r="E7" s="19"/>
      <c r="F7" s="19"/>
      <c r="G7" s="19"/>
      <c r="H7" s="20"/>
    </row>
    <row r="8" spans="1:8" x14ac:dyDescent="0.2">
      <c r="B8" s="18">
        <v>23133.23</v>
      </c>
      <c r="C8" s="18">
        <f t="shared" ref="C8" si="0">B8*$D$3</f>
        <v>28199.407370000001</v>
      </c>
      <c r="D8" s="18">
        <f t="shared" ref="D8" si="1">B8/12*$D$3</f>
        <v>2349.950614166667</v>
      </c>
      <c r="E8" s="19">
        <f t="shared" ref="E8" si="2">C8/1976</f>
        <v>14.270955146761134</v>
      </c>
      <c r="F8" s="19">
        <f t="shared" ref="F8" si="3">E8/2</f>
        <v>7.1354775733805669</v>
      </c>
      <c r="G8" s="19">
        <f t="shared" ref="G8" si="4">E8/5</f>
        <v>2.8541910293522266</v>
      </c>
      <c r="H8" s="20">
        <f t="shared" ref="H8" si="5">C8/2080</f>
        <v>13.557407389423076</v>
      </c>
    </row>
    <row r="9" spans="1:8" x14ac:dyDescent="0.2">
      <c r="B9" s="22"/>
      <c r="C9" s="22"/>
      <c r="D9" s="22"/>
      <c r="E9" s="23"/>
      <c r="F9" s="23"/>
      <c r="G9" s="23"/>
      <c r="H9" s="24"/>
    </row>
    <row r="14" spans="1:8" ht="15" x14ac:dyDescent="0.25">
      <c r="A14" s="1" t="s">
        <v>75</v>
      </c>
    </row>
    <row r="16" spans="1:8" x14ac:dyDescent="0.2">
      <c r="B16" s="7" t="s">
        <v>73</v>
      </c>
      <c r="C16" s="34" t="s">
        <v>74</v>
      </c>
    </row>
    <row r="17" spans="2:3" x14ac:dyDescent="0.2">
      <c r="B17" s="35"/>
      <c r="C17" s="36">
        <f>+D2</f>
        <v>46054</v>
      </c>
    </row>
    <row r="18" spans="2:3" x14ac:dyDescent="0.2">
      <c r="B18" s="37"/>
      <c r="C18" s="6"/>
    </row>
    <row r="19" spans="2:3" x14ac:dyDescent="0.2">
      <c r="B19" s="40">
        <v>29.625599999999999</v>
      </c>
      <c r="C19" s="39">
        <f>B19*1.4002*D3</f>
        <v>50.566271681279993</v>
      </c>
    </row>
    <row r="20" spans="2:3" x14ac:dyDescent="0.2">
      <c r="B20" s="38"/>
      <c r="C20" s="21"/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zoomScaleNormal="100" workbookViewId="0">
      <selection activeCell="C38" sqref="C38"/>
    </sheetView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9</v>
      </c>
      <c r="B1" s="1" t="s">
        <v>47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23642.75</v>
      </c>
      <c r="C7" s="18">
        <f t="shared" ref="C7:C42" si="0">B7*$D$3</f>
        <v>28820.512250000003</v>
      </c>
      <c r="D7" s="18">
        <f t="shared" ref="D7:D42" si="1">B7/12*$D$3</f>
        <v>2401.7093541666668</v>
      </c>
      <c r="E7" s="19">
        <f t="shared" ref="E7:E42" si="2">C7/1976</f>
        <v>14.58527947874494</v>
      </c>
      <c r="F7" s="19">
        <f>E7/2</f>
        <v>7.2926397393724702</v>
      </c>
      <c r="G7" s="19">
        <f>E7/5</f>
        <v>2.9170558957489883</v>
      </c>
      <c r="H7" s="20">
        <f>C7/2080</f>
        <v>13.856015504807694</v>
      </c>
    </row>
    <row r="8" spans="1:8" x14ac:dyDescent="0.2">
      <c r="A8" s="8">
        <f>A7+1</f>
        <v>1</v>
      </c>
      <c r="B8" s="18">
        <v>24549.13</v>
      </c>
      <c r="C8" s="18">
        <f t="shared" si="0"/>
        <v>29925.389470000002</v>
      </c>
      <c r="D8" s="18">
        <f t="shared" si="1"/>
        <v>2493.7824558333336</v>
      </c>
      <c r="E8" s="19">
        <f t="shared" si="2"/>
        <v>15.1444278694332</v>
      </c>
      <c r="F8" s="19">
        <f t="shared" ref="F8:F42" si="3">E8/2</f>
        <v>7.5722139347165998</v>
      </c>
      <c r="G8" s="19">
        <f t="shared" ref="G8:G42" si="4">E8/5</f>
        <v>3.0288855738866398</v>
      </c>
      <c r="H8" s="20">
        <f t="shared" ref="H8:H42" si="5">C8/2080</f>
        <v>14.387206475961539</v>
      </c>
    </row>
    <row r="9" spans="1:8" x14ac:dyDescent="0.2">
      <c r="A9" s="8">
        <f t="shared" ref="A9:A42" si="6">A8+1</f>
        <v>2</v>
      </c>
      <c r="B9" s="18">
        <v>25465.33</v>
      </c>
      <c r="C9" s="18">
        <f t="shared" si="0"/>
        <v>31042.237270000005</v>
      </c>
      <c r="D9" s="18">
        <f t="shared" si="1"/>
        <v>2586.8531058333338</v>
      </c>
      <c r="E9" s="19">
        <f t="shared" si="2"/>
        <v>15.70963424595142</v>
      </c>
      <c r="F9" s="19">
        <f t="shared" si="3"/>
        <v>7.8548171229757102</v>
      </c>
      <c r="G9" s="19">
        <f t="shared" si="4"/>
        <v>3.1419268491902841</v>
      </c>
      <c r="H9" s="20">
        <f t="shared" si="5"/>
        <v>14.924152533653849</v>
      </c>
    </row>
    <row r="10" spans="1:8" x14ac:dyDescent="0.2">
      <c r="A10" s="8">
        <f t="shared" si="6"/>
        <v>3</v>
      </c>
      <c r="B10" s="18">
        <v>26381.56</v>
      </c>
      <c r="C10" s="18">
        <f t="shared" si="0"/>
        <v>32159.121640000005</v>
      </c>
      <c r="D10" s="18">
        <f t="shared" si="1"/>
        <v>2679.9268033333337</v>
      </c>
      <c r="E10" s="19">
        <f t="shared" si="2"/>
        <v>16.27485912955466</v>
      </c>
      <c r="F10" s="19">
        <f t="shared" si="3"/>
        <v>8.1374295647773298</v>
      </c>
      <c r="G10" s="19">
        <f t="shared" si="4"/>
        <v>3.2549718259109319</v>
      </c>
      <c r="H10" s="20">
        <f t="shared" si="5"/>
        <v>15.461116173076926</v>
      </c>
    </row>
    <row r="11" spans="1:8" x14ac:dyDescent="0.2">
      <c r="A11" s="8">
        <f t="shared" si="6"/>
        <v>4</v>
      </c>
      <c r="B11" s="18">
        <v>27297.759999999998</v>
      </c>
      <c r="C11" s="18">
        <f t="shared" si="0"/>
        <v>33275.969440000001</v>
      </c>
      <c r="D11" s="18">
        <f t="shared" si="1"/>
        <v>2772.9974533333334</v>
      </c>
      <c r="E11" s="19">
        <f t="shared" si="2"/>
        <v>16.840065506072875</v>
      </c>
      <c r="F11" s="19">
        <f t="shared" si="3"/>
        <v>8.4200327530364376</v>
      </c>
      <c r="G11" s="19">
        <f t="shared" si="4"/>
        <v>3.3680131012145749</v>
      </c>
      <c r="H11" s="20">
        <f t="shared" si="5"/>
        <v>15.99806223076923</v>
      </c>
    </row>
    <row r="12" spans="1:8" x14ac:dyDescent="0.2">
      <c r="A12" s="8">
        <f t="shared" si="6"/>
        <v>5</v>
      </c>
      <c r="B12" s="18">
        <v>27297.759999999998</v>
      </c>
      <c r="C12" s="18">
        <f t="shared" si="0"/>
        <v>33275.969440000001</v>
      </c>
      <c r="D12" s="18">
        <f t="shared" si="1"/>
        <v>2772.9974533333334</v>
      </c>
      <c r="E12" s="19">
        <f t="shared" si="2"/>
        <v>16.840065506072875</v>
      </c>
      <c r="F12" s="19">
        <f t="shared" si="3"/>
        <v>8.4200327530364376</v>
      </c>
      <c r="G12" s="19">
        <f t="shared" si="4"/>
        <v>3.3680131012145749</v>
      </c>
      <c r="H12" s="20">
        <f t="shared" si="5"/>
        <v>15.99806223076923</v>
      </c>
    </row>
    <row r="13" spans="1:8" x14ac:dyDescent="0.2">
      <c r="A13" s="8">
        <f t="shared" si="6"/>
        <v>6</v>
      </c>
      <c r="B13" s="18">
        <v>28603.55</v>
      </c>
      <c r="C13" s="18">
        <f t="shared" si="0"/>
        <v>34867.727449999998</v>
      </c>
      <c r="D13" s="18">
        <f t="shared" si="1"/>
        <v>2905.6439541666668</v>
      </c>
      <c r="E13" s="19">
        <f t="shared" si="2"/>
        <v>17.645611057692307</v>
      </c>
      <c r="F13" s="19">
        <f t="shared" si="3"/>
        <v>8.8228055288461533</v>
      </c>
      <c r="G13" s="19">
        <f t="shared" si="4"/>
        <v>3.5291222115384615</v>
      </c>
      <c r="H13" s="20">
        <f t="shared" si="5"/>
        <v>16.763330504807691</v>
      </c>
    </row>
    <row r="14" spans="1:8" x14ac:dyDescent="0.2">
      <c r="A14" s="8">
        <f t="shared" si="6"/>
        <v>7</v>
      </c>
      <c r="B14" s="18">
        <v>28603.55</v>
      </c>
      <c r="C14" s="18">
        <f t="shared" si="0"/>
        <v>34867.727449999998</v>
      </c>
      <c r="D14" s="18">
        <f t="shared" si="1"/>
        <v>2905.6439541666668</v>
      </c>
      <c r="E14" s="19">
        <f t="shared" si="2"/>
        <v>17.645611057692307</v>
      </c>
      <c r="F14" s="19">
        <f t="shared" si="3"/>
        <v>8.8228055288461533</v>
      </c>
      <c r="G14" s="19">
        <f t="shared" si="4"/>
        <v>3.5291222115384615</v>
      </c>
      <c r="H14" s="20">
        <f t="shared" si="5"/>
        <v>16.763330504807691</v>
      </c>
    </row>
    <row r="15" spans="1:8" x14ac:dyDescent="0.2">
      <c r="A15" s="8">
        <f t="shared" si="6"/>
        <v>8</v>
      </c>
      <c r="B15" s="18">
        <v>29736.12</v>
      </c>
      <c r="C15" s="18">
        <f t="shared" si="0"/>
        <v>36248.330280000002</v>
      </c>
      <c r="D15" s="18">
        <f t="shared" si="1"/>
        <v>3020.6941899999997</v>
      </c>
      <c r="E15" s="19">
        <f t="shared" si="2"/>
        <v>18.344296700404858</v>
      </c>
      <c r="F15" s="19">
        <f t="shared" si="3"/>
        <v>9.1721483502024288</v>
      </c>
      <c r="G15" s="19">
        <f t="shared" si="4"/>
        <v>3.6688593400809717</v>
      </c>
      <c r="H15" s="20">
        <f t="shared" si="5"/>
        <v>17.427081865384615</v>
      </c>
    </row>
    <row r="16" spans="1:8" x14ac:dyDescent="0.2">
      <c r="A16" s="8">
        <f t="shared" si="6"/>
        <v>9</v>
      </c>
      <c r="B16" s="18">
        <v>29736.12</v>
      </c>
      <c r="C16" s="18">
        <f t="shared" si="0"/>
        <v>36248.330280000002</v>
      </c>
      <c r="D16" s="18">
        <f t="shared" si="1"/>
        <v>3020.6941899999997</v>
      </c>
      <c r="E16" s="19">
        <f t="shared" si="2"/>
        <v>18.344296700404858</v>
      </c>
      <c r="F16" s="19">
        <f t="shared" si="3"/>
        <v>9.1721483502024288</v>
      </c>
      <c r="G16" s="19">
        <f t="shared" si="4"/>
        <v>3.6688593400809717</v>
      </c>
      <c r="H16" s="20">
        <f t="shared" si="5"/>
        <v>17.427081865384615</v>
      </c>
    </row>
    <row r="17" spans="1:8" x14ac:dyDescent="0.2">
      <c r="A17" s="8">
        <f t="shared" si="6"/>
        <v>10</v>
      </c>
      <c r="B17" s="18">
        <v>30565.13</v>
      </c>
      <c r="C17" s="18">
        <f t="shared" si="0"/>
        <v>37258.893470000003</v>
      </c>
      <c r="D17" s="18">
        <f t="shared" si="1"/>
        <v>3104.907789166667</v>
      </c>
      <c r="E17" s="19">
        <f t="shared" si="2"/>
        <v>18.855715318825911</v>
      </c>
      <c r="F17" s="19">
        <f t="shared" si="3"/>
        <v>9.4278576594129557</v>
      </c>
      <c r="G17" s="19">
        <f t="shared" si="4"/>
        <v>3.7711430637651824</v>
      </c>
      <c r="H17" s="20">
        <f t="shared" si="5"/>
        <v>17.912929552884616</v>
      </c>
    </row>
    <row r="18" spans="1:8" x14ac:dyDescent="0.2">
      <c r="A18" s="8">
        <f t="shared" si="6"/>
        <v>11</v>
      </c>
      <c r="B18" s="18">
        <v>30565.13</v>
      </c>
      <c r="C18" s="18">
        <f t="shared" si="0"/>
        <v>37258.893470000003</v>
      </c>
      <c r="D18" s="18">
        <f t="shared" si="1"/>
        <v>3104.907789166667</v>
      </c>
      <c r="E18" s="19">
        <f t="shared" si="2"/>
        <v>18.855715318825911</v>
      </c>
      <c r="F18" s="19">
        <f t="shared" si="3"/>
        <v>9.4278576594129557</v>
      </c>
      <c r="G18" s="19">
        <f t="shared" si="4"/>
        <v>3.7711430637651824</v>
      </c>
      <c r="H18" s="20">
        <f t="shared" si="5"/>
        <v>17.912929552884616</v>
      </c>
    </row>
    <row r="19" spans="1:8" x14ac:dyDescent="0.2">
      <c r="A19" s="8">
        <f t="shared" si="6"/>
        <v>12</v>
      </c>
      <c r="B19" s="18">
        <v>31870.94</v>
      </c>
      <c r="C19" s="18">
        <f t="shared" si="0"/>
        <v>38850.675860000003</v>
      </c>
      <c r="D19" s="18">
        <f t="shared" si="1"/>
        <v>3237.5563216666665</v>
      </c>
      <c r="E19" s="19">
        <f t="shared" si="2"/>
        <v>19.661273208502024</v>
      </c>
      <c r="F19" s="19">
        <f t="shared" si="3"/>
        <v>9.830636604251012</v>
      </c>
      <c r="G19" s="19">
        <f t="shared" si="4"/>
        <v>3.9322546417004047</v>
      </c>
      <c r="H19" s="20">
        <f t="shared" si="5"/>
        <v>18.678209548076925</v>
      </c>
    </row>
    <row r="20" spans="1:8" x14ac:dyDescent="0.2">
      <c r="A20" s="8">
        <f t="shared" si="6"/>
        <v>13</v>
      </c>
      <c r="B20" s="18">
        <v>31870.94</v>
      </c>
      <c r="C20" s="18">
        <f t="shared" si="0"/>
        <v>38850.675860000003</v>
      </c>
      <c r="D20" s="18">
        <f t="shared" si="1"/>
        <v>3237.5563216666665</v>
      </c>
      <c r="E20" s="19">
        <f t="shared" si="2"/>
        <v>19.661273208502024</v>
      </c>
      <c r="F20" s="19">
        <f t="shared" si="3"/>
        <v>9.830636604251012</v>
      </c>
      <c r="G20" s="19">
        <f t="shared" si="4"/>
        <v>3.9322546417004047</v>
      </c>
      <c r="H20" s="20">
        <f t="shared" si="5"/>
        <v>18.678209548076925</v>
      </c>
    </row>
    <row r="21" spans="1:8" x14ac:dyDescent="0.2">
      <c r="A21" s="8">
        <f t="shared" si="6"/>
        <v>14</v>
      </c>
      <c r="B21" s="18">
        <v>32918.76</v>
      </c>
      <c r="C21" s="18">
        <f t="shared" si="0"/>
        <v>40127.968440000004</v>
      </c>
      <c r="D21" s="18">
        <f t="shared" si="1"/>
        <v>3343.99737</v>
      </c>
      <c r="E21" s="19">
        <f t="shared" si="2"/>
        <v>20.30767633603239</v>
      </c>
      <c r="F21" s="19">
        <f t="shared" si="3"/>
        <v>10.153838168016195</v>
      </c>
      <c r="G21" s="19">
        <f t="shared" si="4"/>
        <v>4.0615352672064784</v>
      </c>
      <c r="H21" s="20">
        <f t="shared" si="5"/>
        <v>19.29229251923077</v>
      </c>
    </row>
    <row r="22" spans="1:8" x14ac:dyDescent="0.2">
      <c r="A22" s="8">
        <f t="shared" si="6"/>
        <v>15</v>
      </c>
      <c r="B22" s="18">
        <v>32918.76</v>
      </c>
      <c r="C22" s="18">
        <f t="shared" si="0"/>
        <v>40127.968440000004</v>
      </c>
      <c r="D22" s="18">
        <f t="shared" si="1"/>
        <v>3343.99737</v>
      </c>
      <c r="E22" s="19">
        <f t="shared" si="2"/>
        <v>20.30767633603239</v>
      </c>
      <c r="F22" s="19">
        <f t="shared" si="3"/>
        <v>10.153838168016195</v>
      </c>
      <c r="G22" s="19">
        <f t="shared" si="4"/>
        <v>4.0615352672064784</v>
      </c>
      <c r="H22" s="20">
        <f t="shared" si="5"/>
        <v>19.29229251923077</v>
      </c>
    </row>
    <row r="23" spans="1:8" x14ac:dyDescent="0.2">
      <c r="A23" s="8">
        <f t="shared" si="6"/>
        <v>16</v>
      </c>
      <c r="B23" s="18">
        <v>33832.54</v>
      </c>
      <c r="C23" s="18">
        <f t="shared" si="0"/>
        <v>41241.866260000003</v>
      </c>
      <c r="D23" s="18">
        <f t="shared" si="1"/>
        <v>3436.822188333334</v>
      </c>
      <c r="E23" s="19">
        <f t="shared" si="2"/>
        <v>20.87138980769231</v>
      </c>
      <c r="F23" s="19">
        <f t="shared" si="3"/>
        <v>10.435694903846155</v>
      </c>
      <c r="G23" s="19">
        <f t="shared" si="4"/>
        <v>4.1742779615384622</v>
      </c>
      <c r="H23" s="20">
        <f t="shared" si="5"/>
        <v>19.827820317307694</v>
      </c>
    </row>
    <row r="24" spans="1:8" x14ac:dyDescent="0.2">
      <c r="A24" s="8">
        <f t="shared" si="6"/>
        <v>17</v>
      </c>
      <c r="B24" s="18">
        <v>33832.54</v>
      </c>
      <c r="C24" s="18">
        <f t="shared" si="0"/>
        <v>41241.866260000003</v>
      </c>
      <c r="D24" s="18">
        <f t="shared" si="1"/>
        <v>3436.822188333334</v>
      </c>
      <c r="E24" s="19">
        <f t="shared" si="2"/>
        <v>20.87138980769231</v>
      </c>
      <c r="F24" s="19">
        <f t="shared" si="3"/>
        <v>10.435694903846155</v>
      </c>
      <c r="G24" s="19">
        <f t="shared" si="4"/>
        <v>4.1742779615384622</v>
      </c>
      <c r="H24" s="20">
        <f t="shared" si="5"/>
        <v>19.827820317307694</v>
      </c>
    </row>
    <row r="25" spans="1:8" x14ac:dyDescent="0.2">
      <c r="A25" s="8">
        <f t="shared" si="6"/>
        <v>18</v>
      </c>
      <c r="B25" s="18">
        <v>35138.33</v>
      </c>
      <c r="C25" s="18">
        <f t="shared" si="0"/>
        <v>42833.624270000008</v>
      </c>
      <c r="D25" s="18">
        <f t="shared" si="1"/>
        <v>3569.468689166667</v>
      </c>
      <c r="E25" s="19">
        <f t="shared" si="2"/>
        <v>21.676935359311745</v>
      </c>
      <c r="F25" s="19">
        <f t="shared" si="3"/>
        <v>10.838467679655873</v>
      </c>
      <c r="G25" s="19">
        <f t="shared" si="4"/>
        <v>4.3353870718623488</v>
      </c>
      <c r="H25" s="20">
        <f t="shared" si="5"/>
        <v>20.593088591346156</v>
      </c>
    </row>
    <row r="26" spans="1:8" x14ac:dyDescent="0.2">
      <c r="A26" s="8">
        <f t="shared" si="6"/>
        <v>19</v>
      </c>
      <c r="B26" s="18">
        <v>35138.33</v>
      </c>
      <c r="C26" s="18">
        <f t="shared" si="0"/>
        <v>42833.624270000008</v>
      </c>
      <c r="D26" s="18">
        <f t="shared" si="1"/>
        <v>3569.468689166667</v>
      </c>
      <c r="E26" s="19">
        <f t="shared" si="2"/>
        <v>21.676935359311745</v>
      </c>
      <c r="F26" s="19">
        <f t="shared" si="3"/>
        <v>10.838467679655873</v>
      </c>
      <c r="G26" s="19">
        <f t="shared" si="4"/>
        <v>4.3353870718623488</v>
      </c>
      <c r="H26" s="20">
        <f t="shared" si="5"/>
        <v>20.593088591346156</v>
      </c>
    </row>
    <row r="27" spans="1:8" x14ac:dyDescent="0.2">
      <c r="A27" s="8">
        <f t="shared" si="6"/>
        <v>20</v>
      </c>
      <c r="B27" s="18">
        <v>36444.18</v>
      </c>
      <c r="C27" s="18">
        <f t="shared" si="0"/>
        <v>44425.455420000006</v>
      </c>
      <c r="D27" s="18">
        <f t="shared" si="1"/>
        <v>3702.1212850000002</v>
      </c>
      <c r="E27" s="19">
        <f t="shared" si="2"/>
        <v>22.482517925101217</v>
      </c>
      <c r="F27" s="19">
        <f t="shared" si="3"/>
        <v>11.241258962550608</v>
      </c>
      <c r="G27" s="19">
        <f t="shared" si="4"/>
        <v>4.4965035850202435</v>
      </c>
      <c r="H27" s="20">
        <f t="shared" si="5"/>
        <v>21.358392028846158</v>
      </c>
    </row>
    <row r="28" spans="1:8" x14ac:dyDescent="0.2">
      <c r="A28" s="8">
        <f t="shared" si="6"/>
        <v>21</v>
      </c>
      <c r="B28" s="18">
        <v>36444.18</v>
      </c>
      <c r="C28" s="18">
        <f t="shared" si="0"/>
        <v>44425.455420000006</v>
      </c>
      <c r="D28" s="18">
        <f t="shared" si="1"/>
        <v>3702.1212850000002</v>
      </c>
      <c r="E28" s="19">
        <f t="shared" si="2"/>
        <v>22.482517925101217</v>
      </c>
      <c r="F28" s="19">
        <f t="shared" si="3"/>
        <v>11.241258962550608</v>
      </c>
      <c r="G28" s="19">
        <f t="shared" si="4"/>
        <v>4.4965035850202435</v>
      </c>
      <c r="H28" s="20">
        <f t="shared" si="5"/>
        <v>21.358392028846158</v>
      </c>
    </row>
    <row r="29" spans="1:8" x14ac:dyDescent="0.2">
      <c r="A29" s="8">
        <f t="shared" si="6"/>
        <v>22</v>
      </c>
      <c r="B29" s="18">
        <v>37750.03</v>
      </c>
      <c r="C29" s="18">
        <f t="shared" si="0"/>
        <v>46017.286570000004</v>
      </c>
      <c r="D29" s="18">
        <f t="shared" si="1"/>
        <v>3834.7738808333334</v>
      </c>
      <c r="E29" s="19">
        <f t="shared" si="2"/>
        <v>23.288100490890692</v>
      </c>
      <c r="F29" s="19">
        <f t="shared" si="3"/>
        <v>11.644050245445346</v>
      </c>
      <c r="G29" s="19">
        <f t="shared" si="4"/>
        <v>4.6576200981781382</v>
      </c>
      <c r="H29" s="20">
        <f t="shared" si="5"/>
        <v>22.123695466346156</v>
      </c>
    </row>
    <row r="30" spans="1:8" x14ac:dyDescent="0.2">
      <c r="A30" s="8">
        <f t="shared" si="6"/>
        <v>23</v>
      </c>
      <c r="B30" s="18">
        <v>39055.839999999997</v>
      </c>
      <c r="C30" s="18">
        <f t="shared" si="0"/>
        <v>47609.068959999997</v>
      </c>
      <c r="D30" s="18">
        <f t="shared" si="1"/>
        <v>3967.4224133333332</v>
      </c>
      <c r="E30" s="19">
        <f t="shared" si="2"/>
        <v>24.093658380566801</v>
      </c>
      <c r="F30" s="19">
        <f t="shared" si="3"/>
        <v>12.0468291902834</v>
      </c>
      <c r="G30" s="19">
        <f t="shared" si="4"/>
        <v>4.8187316761133605</v>
      </c>
      <c r="H30" s="20">
        <f t="shared" si="5"/>
        <v>22.888975461538461</v>
      </c>
    </row>
    <row r="31" spans="1:8" x14ac:dyDescent="0.2">
      <c r="A31" s="8">
        <f t="shared" si="6"/>
        <v>24</v>
      </c>
      <c r="B31" s="18">
        <v>40361.69</v>
      </c>
      <c r="C31" s="18">
        <f t="shared" si="0"/>
        <v>49200.90011000001</v>
      </c>
      <c r="D31" s="18">
        <f t="shared" si="1"/>
        <v>4100.0750091666669</v>
      </c>
      <c r="E31" s="19">
        <f t="shared" si="2"/>
        <v>24.899240946356279</v>
      </c>
      <c r="F31" s="19">
        <f t="shared" si="3"/>
        <v>12.44962047317814</v>
      </c>
      <c r="G31" s="19">
        <f t="shared" si="4"/>
        <v>4.9798481892712561</v>
      </c>
      <c r="H31" s="20">
        <f t="shared" si="5"/>
        <v>23.654278899038466</v>
      </c>
    </row>
    <row r="32" spans="1:8" x14ac:dyDescent="0.2">
      <c r="A32" s="8">
        <f t="shared" si="6"/>
        <v>25</v>
      </c>
      <c r="B32" s="18">
        <v>40434.910000000003</v>
      </c>
      <c r="C32" s="18">
        <f t="shared" si="0"/>
        <v>49290.15529000001</v>
      </c>
      <c r="D32" s="18">
        <f t="shared" si="1"/>
        <v>4107.5129408333341</v>
      </c>
      <c r="E32" s="19">
        <f t="shared" si="2"/>
        <v>24.944410571862353</v>
      </c>
      <c r="F32" s="19">
        <f t="shared" si="3"/>
        <v>12.472205285931176</v>
      </c>
      <c r="G32" s="19">
        <f t="shared" si="4"/>
        <v>4.9888821143724709</v>
      </c>
      <c r="H32" s="20">
        <f t="shared" si="5"/>
        <v>23.697190043269234</v>
      </c>
    </row>
    <row r="33" spans="1:8" x14ac:dyDescent="0.2">
      <c r="A33" s="8">
        <f t="shared" si="6"/>
        <v>26</v>
      </c>
      <c r="B33" s="18">
        <v>40502.769999999997</v>
      </c>
      <c r="C33" s="18">
        <f t="shared" si="0"/>
        <v>49372.876629999999</v>
      </c>
      <c r="D33" s="18">
        <f t="shared" si="1"/>
        <v>4114.4063858333329</v>
      </c>
      <c r="E33" s="19">
        <f t="shared" si="2"/>
        <v>24.986273598178137</v>
      </c>
      <c r="F33" s="19">
        <f t="shared" si="3"/>
        <v>12.493136799089068</v>
      </c>
      <c r="G33" s="19">
        <f t="shared" si="4"/>
        <v>4.9972547196356274</v>
      </c>
      <c r="H33" s="20">
        <f t="shared" si="5"/>
        <v>23.736959918269232</v>
      </c>
    </row>
    <row r="34" spans="1:8" x14ac:dyDescent="0.2">
      <c r="A34" s="8">
        <f t="shared" si="6"/>
        <v>27</v>
      </c>
      <c r="B34" s="18">
        <v>40565.629999999997</v>
      </c>
      <c r="C34" s="18">
        <f t="shared" si="0"/>
        <v>49449.502970000001</v>
      </c>
      <c r="D34" s="18">
        <f t="shared" si="1"/>
        <v>4120.7919141666662</v>
      </c>
      <c r="E34" s="19">
        <f t="shared" si="2"/>
        <v>25.025052110323887</v>
      </c>
      <c r="F34" s="19">
        <f t="shared" si="3"/>
        <v>12.512526055161944</v>
      </c>
      <c r="G34" s="19">
        <f t="shared" si="4"/>
        <v>5.0050104220647773</v>
      </c>
      <c r="H34" s="20">
        <f t="shared" si="5"/>
        <v>23.773799504807695</v>
      </c>
    </row>
    <row r="35" spans="1:8" x14ac:dyDescent="0.2">
      <c r="A35" s="8">
        <f t="shared" si="6"/>
        <v>28</v>
      </c>
      <c r="B35" s="18">
        <v>40623.870000000003</v>
      </c>
      <c r="C35" s="18">
        <f t="shared" si="0"/>
        <v>49520.497530000008</v>
      </c>
      <c r="D35" s="18">
        <f t="shared" si="1"/>
        <v>4126.708127500001</v>
      </c>
      <c r="E35" s="19">
        <f t="shared" si="2"/>
        <v>25.060980531376522</v>
      </c>
      <c r="F35" s="19">
        <f t="shared" si="3"/>
        <v>12.530490265688261</v>
      </c>
      <c r="G35" s="19">
        <f t="shared" si="4"/>
        <v>5.0121961062753044</v>
      </c>
      <c r="H35" s="20">
        <f t="shared" si="5"/>
        <v>23.807931504807698</v>
      </c>
    </row>
    <row r="36" spans="1:8" x14ac:dyDescent="0.2">
      <c r="A36" s="8">
        <f t="shared" si="6"/>
        <v>29</v>
      </c>
      <c r="B36" s="18">
        <v>40677.800000000003</v>
      </c>
      <c r="C36" s="18">
        <f t="shared" si="0"/>
        <v>49586.238200000007</v>
      </c>
      <c r="D36" s="18">
        <f t="shared" si="1"/>
        <v>4132.1865166666676</v>
      </c>
      <c r="E36" s="19">
        <f t="shared" si="2"/>
        <v>25.094250101214577</v>
      </c>
      <c r="F36" s="19">
        <f t="shared" si="3"/>
        <v>12.547125050607288</v>
      </c>
      <c r="G36" s="19">
        <f t="shared" si="4"/>
        <v>5.0188500202429154</v>
      </c>
      <c r="H36" s="20">
        <f t="shared" si="5"/>
        <v>23.83953759615385</v>
      </c>
    </row>
    <row r="37" spans="1:8" x14ac:dyDescent="0.2">
      <c r="A37" s="8">
        <f t="shared" si="6"/>
        <v>30</v>
      </c>
      <c r="B37" s="18">
        <v>40727.800000000003</v>
      </c>
      <c r="C37" s="18">
        <f t="shared" si="0"/>
        <v>49647.188200000004</v>
      </c>
      <c r="D37" s="18">
        <f t="shared" si="1"/>
        <v>4137.265683333334</v>
      </c>
      <c r="E37" s="19">
        <f t="shared" si="2"/>
        <v>25.125095242914981</v>
      </c>
      <c r="F37" s="19">
        <f t="shared" si="3"/>
        <v>12.56254762145749</v>
      </c>
      <c r="G37" s="19">
        <f t="shared" si="4"/>
        <v>5.0250190485829958</v>
      </c>
      <c r="H37" s="20">
        <f t="shared" si="5"/>
        <v>23.868840480769233</v>
      </c>
    </row>
    <row r="38" spans="1:8" x14ac:dyDescent="0.2">
      <c r="A38" s="8">
        <f t="shared" si="6"/>
        <v>31</v>
      </c>
      <c r="B38" s="18">
        <v>40774.07</v>
      </c>
      <c r="C38" s="18">
        <f t="shared" si="0"/>
        <v>49703.591330000003</v>
      </c>
      <c r="D38" s="18">
        <f t="shared" si="1"/>
        <v>4141.9659441666672</v>
      </c>
      <c r="E38" s="19">
        <f t="shared" si="2"/>
        <v>25.153639337044535</v>
      </c>
      <c r="F38" s="19">
        <f t="shared" si="3"/>
        <v>12.576819668522267</v>
      </c>
      <c r="G38" s="19">
        <f t="shared" si="4"/>
        <v>5.0307278674089071</v>
      </c>
      <c r="H38" s="20">
        <f t="shared" si="5"/>
        <v>23.89595737019231</v>
      </c>
    </row>
    <row r="39" spans="1:8" x14ac:dyDescent="0.2">
      <c r="A39" s="8">
        <f t="shared" si="6"/>
        <v>32</v>
      </c>
      <c r="B39" s="18">
        <v>40816.93</v>
      </c>
      <c r="C39" s="18">
        <f t="shared" si="0"/>
        <v>49755.837670000001</v>
      </c>
      <c r="D39" s="18">
        <f t="shared" si="1"/>
        <v>4146.3198058333337</v>
      </c>
      <c r="E39" s="19">
        <f t="shared" si="2"/>
        <v>25.180079792510121</v>
      </c>
      <c r="F39" s="19">
        <f t="shared" si="3"/>
        <v>12.59003989625506</v>
      </c>
      <c r="G39" s="19">
        <f t="shared" si="4"/>
        <v>5.0360159585020243</v>
      </c>
      <c r="H39" s="20">
        <f t="shared" si="5"/>
        <v>23.921075802884616</v>
      </c>
    </row>
    <row r="40" spans="1:8" x14ac:dyDescent="0.2">
      <c r="A40" s="8">
        <f t="shared" si="6"/>
        <v>33</v>
      </c>
      <c r="B40" s="18">
        <v>40856.6</v>
      </c>
      <c r="C40" s="18">
        <f t="shared" si="0"/>
        <v>49804.195400000004</v>
      </c>
      <c r="D40" s="18">
        <f t="shared" si="1"/>
        <v>4150.3496166666673</v>
      </c>
      <c r="E40" s="19">
        <f t="shared" si="2"/>
        <v>25.204552327935225</v>
      </c>
      <c r="F40" s="19">
        <f t="shared" si="3"/>
        <v>12.602276163967613</v>
      </c>
      <c r="G40" s="19">
        <f t="shared" si="4"/>
        <v>5.0409104655870447</v>
      </c>
      <c r="H40" s="20">
        <f t="shared" si="5"/>
        <v>23.944324711538464</v>
      </c>
    </row>
    <row r="41" spans="1:8" x14ac:dyDescent="0.2">
      <c r="A41" s="8">
        <f t="shared" si="6"/>
        <v>34</v>
      </c>
      <c r="B41" s="18">
        <v>40893.360000000001</v>
      </c>
      <c r="C41" s="18">
        <f t="shared" si="0"/>
        <v>49849.005840000005</v>
      </c>
      <c r="D41" s="18">
        <f t="shared" si="1"/>
        <v>4154.0838200000007</v>
      </c>
      <c r="E41" s="19">
        <f t="shared" si="2"/>
        <v>25.227229676113364</v>
      </c>
      <c r="F41" s="19">
        <f t="shared" si="3"/>
        <v>12.613614838056682</v>
      </c>
      <c r="G41" s="19">
        <f t="shared" si="4"/>
        <v>5.0454459352226726</v>
      </c>
      <c r="H41" s="20">
        <f t="shared" si="5"/>
        <v>23.965868192307695</v>
      </c>
    </row>
    <row r="42" spans="1:8" x14ac:dyDescent="0.2">
      <c r="A42" s="21">
        <f t="shared" si="6"/>
        <v>35</v>
      </c>
      <c r="B42" s="22">
        <v>40927.370000000003</v>
      </c>
      <c r="C42" s="22">
        <f t="shared" si="0"/>
        <v>49890.46403000001</v>
      </c>
      <c r="D42" s="22">
        <f t="shared" si="1"/>
        <v>4157.5386691666672</v>
      </c>
      <c r="E42" s="23">
        <f t="shared" si="2"/>
        <v>25.248210541497979</v>
      </c>
      <c r="F42" s="23">
        <f t="shared" si="3"/>
        <v>12.62410527074899</v>
      </c>
      <c r="G42" s="23">
        <f t="shared" si="4"/>
        <v>5.0496421082995955</v>
      </c>
      <c r="H42" s="24">
        <f t="shared" si="5"/>
        <v>23.985800014423081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48</v>
      </c>
      <c r="B1" s="1" t="s">
        <v>49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25562.97</v>
      </c>
      <c r="C7" s="18">
        <f t="shared" ref="C7:C42" si="0">B7*$D$3</f>
        <v>31161.260430000002</v>
      </c>
      <c r="D7" s="18">
        <f t="shared" ref="D7:D42" si="1">B7/12*$D$3</f>
        <v>2596.7717025000002</v>
      </c>
      <c r="E7" s="19">
        <f t="shared" ref="E7:E42" si="2">C7/1976</f>
        <v>15.769868638663969</v>
      </c>
      <c r="F7" s="19">
        <f>E7/2</f>
        <v>7.8849343193319843</v>
      </c>
      <c r="G7" s="19">
        <f>E7/5</f>
        <v>3.1539737277327937</v>
      </c>
      <c r="H7" s="20">
        <f>C7/2080</f>
        <v>14.981375206730771</v>
      </c>
    </row>
    <row r="8" spans="1:8" x14ac:dyDescent="0.2">
      <c r="A8" s="8">
        <f>A7+1</f>
        <v>1</v>
      </c>
      <c r="B8" s="18">
        <v>26558.33</v>
      </c>
      <c r="C8" s="18">
        <f t="shared" si="0"/>
        <v>32374.604270000003</v>
      </c>
      <c r="D8" s="18">
        <f t="shared" si="1"/>
        <v>2697.883689166667</v>
      </c>
      <c r="E8" s="19">
        <f t="shared" si="2"/>
        <v>16.383909043522269</v>
      </c>
      <c r="F8" s="19">
        <f t="shared" ref="F8:F42" si="3">E8/2</f>
        <v>8.1919545217611347</v>
      </c>
      <c r="G8" s="19">
        <f t="shared" ref="G8:G42" si="4">E8/5</f>
        <v>3.2767818087044538</v>
      </c>
      <c r="H8" s="20">
        <f t="shared" ref="H8:H42" si="5">C8/2080</f>
        <v>15.564713591346155</v>
      </c>
    </row>
    <row r="9" spans="1:8" x14ac:dyDescent="0.2">
      <c r="A9" s="8">
        <f t="shared" ref="A9:A42" si="6">A8+1</f>
        <v>2</v>
      </c>
      <c r="B9" s="18">
        <v>27553.69</v>
      </c>
      <c r="C9" s="18">
        <f t="shared" si="0"/>
        <v>33587.948109999998</v>
      </c>
      <c r="D9" s="18">
        <f t="shared" si="1"/>
        <v>2798.9956758333337</v>
      </c>
      <c r="E9" s="19">
        <f t="shared" si="2"/>
        <v>16.997949448380567</v>
      </c>
      <c r="F9" s="19">
        <f t="shared" si="3"/>
        <v>8.4989747241902833</v>
      </c>
      <c r="G9" s="19">
        <f t="shared" si="4"/>
        <v>3.3995898896761134</v>
      </c>
      <c r="H9" s="20">
        <f t="shared" si="5"/>
        <v>16.148051975961536</v>
      </c>
    </row>
    <row r="10" spans="1:8" x14ac:dyDescent="0.2">
      <c r="A10" s="8">
        <f t="shared" si="6"/>
        <v>3</v>
      </c>
      <c r="B10" s="18">
        <v>28549.06</v>
      </c>
      <c r="C10" s="18">
        <f t="shared" si="0"/>
        <v>34801.304140000007</v>
      </c>
      <c r="D10" s="18">
        <f t="shared" si="1"/>
        <v>2900.108678333334</v>
      </c>
      <c r="E10" s="19">
        <f t="shared" si="2"/>
        <v>17.61199602226721</v>
      </c>
      <c r="F10" s="19">
        <f t="shared" si="3"/>
        <v>8.8059980111336049</v>
      </c>
      <c r="G10" s="19">
        <f t="shared" si="4"/>
        <v>3.5223992044534418</v>
      </c>
      <c r="H10" s="20">
        <f t="shared" si="5"/>
        <v>16.731396221153851</v>
      </c>
    </row>
    <row r="11" spans="1:8" x14ac:dyDescent="0.2">
      <c r="A11" s="8">
        <f t="shared" si="6"/>
        <v>4</v>
      </c>
      <c r="B11" s="18">
        <v>29544.42</v>
      </c>
      <c r="C11" s="18">
        <f t="shared" si="0"/>
        <v>36014.647980000002</v>
      </c>
      <c r="D11" s="18">
        <f t="shared" si="1"/>
        <v>3001.2206649999998</v>
      </c>
      <c r="E11" s="19">
        <f t="shared" si="2"/>
        <v>18.226036427125507</v>
      </c>
      <c r="F11" s="19">
        <f t="shared" si="3"/>
        <v>9.1130182135627535</v>
      </c>
      <c r="G11" s="19">
        <f t="shared" si="4"/>
        <v>3.6452072854251014</v>
      </c>
      <c r="H11" s="20">
        <f t="shared" si="5"/>
        <v>17.314734605769232</v>
      </c>
    </row>
    <row r="12" spans="1:8" x14ac:dyDescent="0.2">
      <c r="A12" s="8">
        <f t="shared" si="6"/>
        <v>5</v>
      </c>
      <c r="B12" s="18">
        <v>29544.42</v>
      </c>
      <c r="C12" s="18">
        <f t="shared" si="0"/>
        <v>36014.647980000002</v>
      </c>
      <c r="D12" s="18">
        <f t="shared" si="1"/>
        <v>3001.2206649999998</v>
      </c>
      <c r="E12" s="19">
        <f t="shared" si="2"/>
        <v>18.226036427125507</v>
      </c>
      <c r="F12" s="19">
        <f t="shared" si="3"/>
        <v>9.1130182135627535</v>
      </c>
      <c r="G12" s="19">
        <f t="shared" si="4"/>
        <v>3.6452072854251014</v>
      </c>
      <c r="H12" s="20">
        <f t="shared" si="5"/>
        <v>17.314734605769232</v>
      </c>
    </row>
    <row r="13" spans="1:8" x14ac:dyDescent="0.2">
      <c r="A13" s="8">
        <f t="shared" si="6"/>
        <v>6</v>
      </c>
      <c r="B13" s="18">
        <v>30313</v>
      </c>
      <c r="C13" s="18">
        <f t="shared" si="0"/>
        <v>36951.547000000006</v>
      </c>
      <c r="D13" s="18">
        <f t="shared" si="1"/>
        <v>3079.2955833333335</v>
      </c>
      <c r="E13" s="19">
        <f t="shared" si="2"/>
        <v>18.700175607287452</v>
      </c>
      <c r="F13" s="19">
        <f t="shared" si="3"/>
        <v>9.350087803643726</v>
      </c>
      <c r="G13" s="19">
        <f t="shared" si="4"/>
        <v>3.7400351214574905</v>
      </c>
      <c r="H13" s="20">
        <f t="shared" si="5"/>
        <v>17.765166826923078</v>
      </c>
    </row>
    <row r="14" spans="1:8" x14ac:dyDescent="0.2">
      <c r="A14" s="8">
        <f t="shared" si="6"/>
        <v>7</v>
      </c>
      <c r="B14" s="18">
        <v>30313</v>
      </c>
      <c r="C14" s="18">
        <f t="shared" si="0"/>
        <v>36951.547000000006</v>
      </c>
      <c r="D14" s="18">
        <f t="shared" si="1"/>
        <v>3079.2955833333335</v>
      </c>
      <c r="E14" s="19">
        <f t="shared" si="2"/>
        <v>18.700175607287452</v>
      </c>
      <c r="F14" s="19">
        <f t="shared" si="3"/>
        <v>9.350087803643726</v>
      </c>
      <c r="G14" s="19">
        <f t="shared" si="4"/>
        <v>3.7400351214574905</v>
      </c>
      <c r="H14" s="20">
        <f t="shared" si="5"/>
        <v>17.765166826923078</v>
      </c>
    </row>
    <row r="15" spans="1:8" x14ac:dyDescent="0.2">
      <c r="A15" s="8">
        <f t="shared" si="6"/>
        <v>8</v>
      </c>
      <c r="B15" s="18">
        <v>31731.68</v>
      </c>
      <c r="C15" s="18">
        <f t="shared" si="0"/>
        <v>38680.91792</v>
      </c>
      <c r="D15" s="18">
        <f t="shared" si="1"/>
        <v>3223.409826666667</v>
      </c>
      <c r="E15" s="19">
        <f t="shared" si="2"/>
        <v>19.575363319838058</v>
      </c>
      <c r="F15" s="19">
        <f t="shared" si="3"/>
        <v>9.7876816599190288</v>
      </c>
      <c r="G15" s="19">
        <f t="shared" si="4"/>
        <v>3.9150726639676114</v>
      </c>
      <c r="H15" s="20">
        <f t="shared" si="5"/>
        <v>18.596595153846152</v>
      </c>
    </row>
    <row r="16" spans="1:8" x14ac:dyDescent="0.2">
      <c r="A16" s="8">
        <f t="shared" si="6"/>
        <v>9</v>
      </c>
      <c r="B16" s="18">
        <v>31731.68</v>
      </c>
      <c r="C16" s="18">
        <f t="shared" si="0"/>
        <v>38680.91792</v>
      </c>
      <c r="D16" s="18">
        <f t="shared" si="1"/>
        <v>3223.409826666667</v>
      </c>
      <c r="E16" s="19">
        <f t="shared" si="2"/>
        <v>19.575363319838058</v>
      </c>
      <c r="F16" s="19">
        <f t="shared" si="3"/>
        <v>9.7876816599190288</v>
      </c>
      <c r="G16" s="19">
        <f t="shared" si="4"/>
        <v>3.9150726639676114</v>
      </c>
      <c r="H16" s="20">
        <f t="shared" si="5"/>
        <v>18.596595153846152</v>
      </c>
    </row>
    <row r="17" spans="1:8" x14ac:dyDescent="0.2">
      <c r="A17" s="8">
        <f t="shared" si="6"/>
        <v>10</v>
      </c>
      <c r="B17" s="18">
        <v>32918.76</v>
      </c>
      <c r="C17" s="18">
        <f t="shared" si="0"/>
        <v>40127.968440000004</v>
      </c>
      <c r="D17" s="18">
        <f t="shared" si="1"/>
        <v>3343.99737</v>
      </c>
      <c r="E17" s="19">
        <f t="shared" si="2"/>
        <v>20.30767633603239</v>
      </c>
      <c r="F17" s="19">
        <f t="shared" si="3"/>
        <v>10.153838168016195</v>
      </c>
      <c r="G17" s="19">
        <f t="shared" si="4"/>
        <v>4.0615352672064784</v>
      </c>
      <c r="H17" s="20">
        <f t="shared" si="5"/>
        <v>19.29229251923077</v>
      </c>
    </row>
    <row r="18" spans="1:8" x14ac:dyDescent="0.2">
      <c r="A18" s="8">
        <f t="shared" si="6"/>
        <v>11</v>
      </c>
      <c r="B18" s="18">
        <v>32918.76</v>
      </c>
      <c r="C18" s="18">
        <f t="shared" si="0"/>
        <v>40127.968440000004</v>
      </c>
      <c r="D18" s="18">
        <f t="shared" si="1"/>
        <v>3343.99737</v>
      </c>
      <c r="E18" s="19">
        <f t="shared" si="2"/>
        <v>20.30767633603239</v>
      </c>
      <c r="F18" s="19">
        <f t="shared" si="3"/>
        <v>10.153838168016195</v>
      </c>
      <c r="G18" s="19">
        <f t="shared" si="4"/>
        <v>4.0615352672064784</v>
      </c>
      <c r="H18" s="20">
        <f t="shared" si="5"/>
        <v>19.29229251923077</v>
      </c>
    </row>
    <row r="19" spans="1:8" x14ac:dyDescent="0.2">
      <c r="A19" s="8">
        <f t="shared" si="6"/>
        <v>12</v>
      </c>
      <c r="B19" s="18">
        <v>33918.949999999997</v>
      </c>
      <c r="C19" s="18">
        <f t="shared" si="0"/>
        <v>41347.200049999999</v>
      </c>
      <c r="D19" s="18">
        <f t="shared" si="1"/>
        <v>3445.6000041666666</v>
      </c>
      <c r="E19" s="19">
        <f t="shared" si="2"/>
        <v>20.924696381578947</v>
      </c>
      <c r="F19" s="19">
        <f t="shared" si="3"/>
        <v>10.462348190789474</v>
      </c>
      <c r="G19" s="19">
        <f t="shared" si="4"/>
        <v>4.1849392763157898</v>
      </c>
      <c r="H19" s="20">
        <f t="shared" si="5"/>
        <v>19.8784615625</v>
      </c>
    </row>
    <row r="20" spans="1:8" x14ac:dyDescent="0.2">
      <c r="A20" s="8">
        <f t="shared" si="6"/>
        <v>13</v>
      </c>
      <c r="B20" s="18">
        <v>33918.949999999997</v>
      </c>
      <c r="C20" s="18">
        <f t="shared" si="0"/>
        <v>41347.200049999999</v>
      </c>
      <c r="D20" s="18">
        <f t="shared" si="1"/>
        <v>3445.6000041666666</v>
      </c>
      <c r="E20" s="19">
        <f t="shared" si="2"/>
        <v>20.924696381578947</v>
      </c>
      <c r="F20" s="19">
        <f t="shared" si="3"/>
        <v>10.462348190789474</v>
      </c>
      <c r="G20" s="19">
        <f t="shared" si="4"/>
        <v>4.1849392763157898</v>
      </c>
      <c r="H20" s="20">
        <f t="shared" si="5"/>
        <v>19.8784615625</v>
      </c>
    </row>
    <row r="21" spans="1:8" x14ac:dyDescent="0.2">
      <c r="A21" s="8">
        <f t="shared" si="6"/>
        <v>14</v>
      </c>
      <c r="B21" s="18">
        <v>35337.629999999997</v>
      </c>
      <c r="C21" s="18">
        <f t="shared" si="0"/>
        <v>43076.570970000001</v>
      </c>
      <c r="D21" s="18">
        <f t="shared" si="1"/>
        <v>3589.7142475000001</v>
      </c>
      <c r="E21" s="19">
        <f t="shared" si="2"/>
        <v>21.799884094129556</v>
      </c>
      <c r="F21" s="19">
        <f t="shared" si="3"/>
        <v>10.899942047064778</v>
      </c>
      <c r="G21" s="19">
        <f t="shared" si="4"/>
        <v>4.3599768188259116</v>
      </c>
      <c r="H21" s="20">
        <f t="shared" si="5"/>
        <v>20.709889889423078</v>
      </c>
    </row>
    <row r="22" spans="1:8" x14ac:dyDescent="0.2">
      <c r="A22" s="8">
        <f t="shared" si="6"/>
        <v>15</v>
      </c>
      <c r="B22" s="18">
        <v>35337.629999999997</v>
      </c>
      <c r="C22" s="18">
        <f t="shared" si="0"/>
        <v>43076.570970000001</v>
      </c>
      <c r="D22" s="18">
        <f t="shared" si="1"/>
        <v>3589.7142475000001</v>
      </c>
      <c r="E22" s="19">
        <f t="shared" si="2"/>
        <v>21.799884094129556</v>
      </c>
      <c r="F22" s="19">
        <f t="shared" si="3"/>
        <v>10.899942047064778</v>
      </c>
      <c r="G22" s="19">
        <f t="shared" si="4"/>
        <v>4.3599768188259116</v>
      </c>
      <c r="H22" s="20">
        <f t="shared" si="5"/>
        <v>20.709889889423078</v>
      </c>
    </row>
    <row r="23" spans="1:8" x14ac:dyDescent="0.2">
      <c r="A23" s="8">
        <f t="shared" si="6"/>
        <v>16</v>
      </c>
      <c r="B23" s="18">
        <v>36756.31</v>
      </c>
      <c r="C23" s="18">
        <f t="shared" si="0"/>
        <v>44805.941890000002</v>
      </c>
      <c r="D23" s="18">
        <f t="shared" si="1"/>
        <v>3733.8284908333335</v>
      </c>
      <c r="E23" s="19">
        <f t="shared" si="2"/>
        <v>22.675071806680162</v>
      </c>
      <c r="F23" s="19">
        <f t="shared" si="3"/>
        <v>11.337535903340081</v>
      </c>
      <c r="G23" s="19">
        <f t="shared" si="4"/>
        <v>4.5350143613360325</v>
      </c>
      <c r="H23" s="20">
        <f t="shared" si="5"/>
        <v>21.541318216346156</v>
      </c>
    </row>
    <row r="24" spans="1:8" x14ac:dyDescent="0.2">
      <c r="A24" s="8">
        <f t="shared" si="6"/>
        <v>17</v>
      </c>
      <c r="B24" s="18">
        <v>36756.31</v>
      </c>
      <c r="C24" s="18">
        <f t="shared" si="0"/>
        <v>44805.941890000002</v>
      </c>
      <c r="D24" s="18">
        <f t="shared" si="1"/>
        <v>3733.8284908333335</v>
      </c>
      <c r="E24" s="19">
        <f t="shared" si="2"/>
        <v>22.675071806680162</v>
      </c>
      <c r="F24" s="19">
        <f t="shared" si="3"/>
        <v>11.337535903340081</v>
      </c>
      <c r="G24" s="19">
        <f t="shared" si="4"/>
        <v>4.5350143613360325</v>
      </c>
      <c r="H24" s="20">
        <f t="shared" si="5"/>
        <v>21.541318216346156</v>
      </c>
    </row>
    <row r="25" spans="1:8" x14ac:dyDescent="0.2">
      <c r="A25" s="8">
        <f t="shared" si="6"/>
        <v>18</v>
      </c>
      <c r="B25" s="18">
        <v>38175</v>
      </c>
      <c r="C25" s="18">
        <f t="shared" si="0"/>
        <v>46535.325000000004</v>
      </c>
      <c r="D25" s="18">
        <f t="shared" si="1"/>
        <v>3877.9437500000004</v>
      </c>
      <c r="E25" s="19">
        <f t="shared" si="2"/>
        <v>23.550265688259113</v>
      </c>
      <c r="F25" s="19">
        <f t="shared" si="3"/>
        <v>11.775132844129557</v>
      </c>
      <c r="G25" s="19">
        <f t="shared" si="4"/>
        <v>4.7100531376518227</v>
      </c>
      <c r="H25" s="20">
        <f t="shared" si="5"/>
        <v>22.372752403846157</v>
      </c>
    </row>
    <row r="26" spans="1:8" x14ac:dyDescent="0.2">
      <c r="A26" s="8">
        <f t="shared" si="6"/>
        <v>19</v>
      </c>
      <c r="B26" s="18">
        <v>38175</v>
      </c>
      <c r="C26" s="18">
        <f t="shared" si="0"/>
        <v>46535.325000000004</v>
      </c>
      <c r="D26" s="18">
        <f t="shared" si="1"/>
        <v>3877.9437500000004</v>
      </c>
      <c r="E26" s="19">
        <f t="shared" si="2"/>
        <v>23.550265688259113</v>
      </c>
      <c r="F26" s="19">
        <f t="shared" si="3"/>
        <v>11.775132844129557</v>
      </c>
      <c r="G26" s="19">
        <f t="shared" si="4"/>
        <v>4.7100531376518227</v>
      </c>
      <c r="H26" s="20">
        <f t="shared" si="5"/>
        <v>22.372752403846157</v>
      </c>
    </row>
    <row r="27" spans="1:8" x14ac:dyDescent="0.2">
      <c r="A27" s="8">
        <f t="shared" si="6"/>
        <v>20</v>
      </c>
      <c r="B27" s="18">
        <v>39593.68</v>
      </c>
      <c r="C27" s="18">
        <f t="shared" si="0"/>
        <v>48264.695920000006</v>
      </c>
      <c r="D27" s="18">
        <f t="shared" si="1"/>
        <v>4022.0579933333338</v>
      </c>
      <c r="E27" s="19">
        <f t="shared" si="2"/>
        <v>24.425453400809719</v>
      </c>
      <c r="F27" s="19">
        <f t="shared" si="3"/>
        <v>12.212726700404859</v>
      </c>
      <c r="G27" s="19">
        <f t="shared" si="4"/>
        <v>4.8850906801619436</v>
      </c>
      <c r="H27" s="20">
        <f t="shared" si="5"/>
        <v>23.204180730769234</v>
      </c>
    </row>
    <row r="28" spans="1:8" x14ac:dyDescent="0.2">
      <c r="A28" s="8">
        <f t="shared" si="6"/>
        <v>21</v>
      </c>
      <c r="B28" s="18">
        <v>39593.68</v>
      </c>
      <c r="C28" s="18">
        <f t="shared" si="0"/>
        <v>48264.695920000006</v>
      </c>
      <c r="D28" s="18">
        <f t="shared" si="1"/>
        <v>4022.0579933333338</v>
      </c>
      <c r="E28" s="19">
        <f t="shared" si="2"/>
        <v>24.425453400809719</v>
      </c>
      <c r="F28" s="19">
        <f t="shared" si="3"/>
        <v>12.212726700404859</v>
      </c>
      <c r="G28" s="19">
        <f t="shared" si="4"/>
        <v>4.8850906801619436</v>
      </c>
      <c r="H28" s="20">
        <f t="shared" si="5"/>
        <v>23.204180730769234</v>
      </c>
    </row>
    <row r="29" spans="1:8" x14ac:dyDescent="0.2">
      <c r="A29" s="8">
        <f t="shared" si="6"/>
        <v>22</v>
      </c>
      <c r="B29" s="18">
        <v>41012.35</v>
      </c>
      <c r="C29" s="18">
        <f t="shared" si="0"/>
        <v>49994.054649999998</v>
      </c>
      <c r="D29" s="18">
        <f t="shared" si="1"/>
        <v>4166.1712208333338</v>
      </c>
      <c r="E29" s="19">
        <f t="shared" si="2"/>
        <v>25.300634944331982</v>
      </c>
      <c r="F29" s="19">
        <f t="shared" si="3"/>
        <v>12.650317472165991</v>
      </c>
      <c r="G29" s="19">
        <f t="shared" si="4"/>
        <v>5.0601269888663962</v>
      </c>
      <c r="H29" s="20">
        <f t="shared" si="5"/>
        <v>24.035603197115385</v>
      </c>
    </row>
    <row r="30" spans="1:8" x14ac:dyDescent="0.2">
      <c r="A30" s="8">
        <f t="shared" si="6"/>
        <v>23</v>
      </c>
      <c r="B30" s="18">
        <v>42431.05</v>
      </c>
      <c r="C30" s="18">
        <f t="shared" si="0"/>
        <v>51723.449950000009</v>
      </c>
      <c r="D30" s="18">
        <f t="shared" si="1"/>
        <v>4310.2874958333341</v>
      </c>
      <c r="E30" s="19">
        <f t="shared" si="2"/>
        <v>26.175834994939276</v>
      </c>
      <c r="F30" s="19">
        <f t="shared" si="3"/>
        <v>13.087917497469638</v>
      </c>
      <c r="G30" s="19">
        <f t="shared" si="4"/>
        <v>5.2351669989878555</v>
      </c>
      <c r="H30" s="20">
        <f t="shared" si="5"/>
        <v>24.867043245192313</v>
      </c>
    </row>
    <row r="31" spans="1:8" x14ac:dyDescent="0.2">
      <c r="A31" s="8">
        <f t="shared" si="6"/>
        <v>24</v>
      </c>
      <c r="B31" s="18">
        <v>43849.72</v>
      </c>
      <c r="C31" s="18">
        <f t="shared" si="0"/>
        <v>53452.808680000002</v>
      </c>
      <c r="D31" s="18">
        <f t="shared" si="1"/>
        <v>4454.4007233333341</v>
      </c>
      <c r="E31" s="19">
        <f t="shared" si="2"/>
        <v>27.051016538461539</v>
      </c>
      <c r="F31" s="19">
        <f t="shared" si="3"/>
        <v>13.52550826923077</v>
      </c>
      <c r="G31" s="19">
        <f t="shared" si="4"/>
        <v>5.4102033076923082</v>
      </c>
      <c r="H31" s="20">
        <f t="shared" si="5"/>
        <v>25.698465711538461</v>
      </c>
    </row>
    <row r="32" spans="1:8" x14ac:dyDescent="0.2">
      <c r="A32" s="8">
        <f t="shared" si="6"/>
        <v>25</v>
      </c>
      <c r="B32" s="18">
        <v>43929.279999999999</v>
      </c>
      <c r="C32" s="18">
        <f t="shared" si="0"/>
        <v>53549.79232</v>
      </c>
      <c r="D32" s="18">
        <f t="shared" si="1"/>
        <v>4462.4826933333334</v>
      </c>
      <c r="E32" s="19">
        <f t="shared" si="2"/>
        <v>27.100097327935224</v>
      </c>
      <c r="F32" s="19">
        <f t="shared" si="3"/>
        <v>13.550048663967612</v>
      </c>
      <c r="G32" s="19">
        <f t="shared" si="4"/>
        <v>5.4200194655870444</v>
      </c>
      <c r="H32" s="20">
        <f t="shared" si="5"/>
        <v>25.745092461538462</v>
      </c>
    </row>
    <row r="33" spans="1:8" x14ac:dyDescent="0.2">
      <c r="A33" s="8">
        <f t="shared" si="6"/>
        <v>26</v>
      </c>
      <c r="B33" s="18">
        <v>44003</v>
      </c>
      <c r="C33" s="18">
        <f t="shared" si="0"/>
        <v>53639.657000000007</v>
      </c>
      <c r="D33" s="18">
        <f t="shared" si="1"/>
        <v>4469.9714166666672</v>
      </c>
      <c r="E33" s="19">
        <f t="shared" si="2"/>
        <v>27.145575404858302</v>
      </c>
      <c r="F33" s="19">
        <f t="shared" si="3"/>
        <v>13.572787702429151</v>
      </c>
      <c r="G33" s="19">
        <f t="shared" si="4"/>
        <v>5.4291150809716608</v>
      </c>
      <c r="H33" s="20">
        <f t="shared" si="5"/>
        <v>25.788296634615389</v>
      </c>
    </row>
    <row r="34" spans="1:8" x14ac:dyDescent="0.2">
      <c r="A34" s="8">
        <f t="shared" si="6"/>
        <v>27</v>
      </c>
      <c r="B34" s="18">
        <v>44071.29</v>
      </c>
      <c r="C34" s="18">
        <f t="shared" si="0"/>
        <v>53722.902510000007</v>
      </c>
      <c r="D34" s="18">
        <f t="shared" si="1"/>
        <v>4476.9085425000003</v>
      </c>
      <c r="E34" s="19">
        <f t="shared" si="2"/>
        <v>27.187703699392717</v>
      </c>
      <c r="F34" s="19">
        <f t="shared" si="3"/>
        <v>13.593851849696359</v>
      </c>
      <c r="G34" s="19">
        <f t="shared" si="4"/>
        <v>5.4375407398785436</v>
      </c>
      <c r="H34" s="20">
        <f t="shared" si="5"/>
        <v>25.828318514423081</v>
      </c>
    </row>
    <row r="35" spans="1:8" x14ac:dyDescent="0.2">
      <c r="A35" s="8">
        <f t="shared" si="6"/>
        <v>28</v>
      </c>
      <c r="B35" s="18">
        <v>44134.57</v>
      </c>
      <c r="C35" s="18">
        <f t="shared" si="0"/>
        <v>53800.040830000005</v>
      </c>
      <c r="D35" s="18">
        <f t="shared" si="1"/>
        <v>4483.3367358333335</v>
      </c>
      <c r="E35" s="19">
        <f t="shared" si="2"/>
        <v>27.226741310728748</v>
      </c>
      <c r="F35" s="19">
        <f t="shared" si="3"/>
        <v>13.613370655364374</v>
      </c>
      <c r="G35" s="19">
        <f t="shared" si="4"/>
        <v>5.4453482621457496</v>
      </c>
      <c r="H35" s="20">
        <f t="shared" si="5"/>
        <v>25.865404245192309</v>
      </c>
    </row>
    <row r="36" spans="1:8" x14ac:dyDescent="0.2">
      <c r="A36" s="8">
        <f t="shared" si="6"/>
        <v>29</v>
      </c>
      <c r="B36" s="18">
        <v>44193.15</v>
      </c>
      <c r="C36" s="18">
        <f t="shared" si="0"/>
        <v>53871.449850000005</v>
      </c>
      <c r="D36" s="18">
        <f t="shared" si="1"/>
        <v>4489.2874875000007</v>
      </c>
      <c r="E36" s="19">
        <f t="shared" si="2"/>
        <v>27.262879478744942</v>
      </c>
      <c r="F36" s="19">
        <f t="shared" si="3"/>
        <v>13.631439739372471</v>
      </c>
      <c r="G36" s="19">
        <f t="shared" si="4"/>
        <v>5.4525758957489883</v>
      </c>
      <c r="H36" s="20">
        <f t="shared" si="5"/>
        <v>25.899735504807694</v>
      </c>
    </row>
    <row r="37" spans="1:8" x14ac:dyDescent="0.2">
      <c r="A37" s="8">
        <f t="shared" si="6"/>
        <v>30</v>
      </c>
      <c r="B37" s="18">
        <v>44247.47</v>
      </c>
      <c r="C37" s="18">
        <f t="shared" si="0"/>
        <v>53937.665930000003</v>
      </c>
      <c r="D37" s="18">
        <f t="shared" si="1"/>
        <v>4494.8054941666669</v>
      </c>
      <c r="E37" s="19">
        <f t="shared" si="2"/>
        <v>27.296389640688261</v>
      </c>
      <c r="F37" s="19">
        <f t="shared" si="3"/>
        <v>13.648194820344131</v>
      </c>
      <c r="G37" s="19">
        <f t="shared" si="4"/>
        <v>5.4592779281376522</v>
      </c>
      <c r="H37" s="20">
        <f t="shared" si="5"/>
        <v>25.931570158653848</v>
      </c>
    </row>
    <row r="38" spans="1:8" x14ac:dyDescent="0.2">
      <c r="A38" s="8">
        <f t="shared" si="6"/>
        <v>31</v>
      </c>
      <c r="B38" s="18">
        <v>44297.74</v>
      </c>
      <c r="C38" s="18">
        <f t="shared" si="0"/>
        <v>53998.945059999998</v>
      </c>
      <c r="D38" s="18">
        <f t="shared" si="1"/>
        <v>4499.9120883333335</v>
      </c>
      <c r="E38" s="19">
        <f t="shared" si="2"/>
        <v>27.327401346153845</v>
      </c>
      <c r="F38" s="19">
        <f t="shared" si="3"/>
        <v>13.663700673076923</v>
      </c>
      <c r="G38" s="19">
        <f t="shared" si="4"/>
        <v>5.4654802692307687</v>
      </c>
      <c r="H38" s="20">
        <f t="shared" si="5"/>
        <v>25.961031278846153</v>
      </c>
    </row>
    <row r="39" spans="1:8" x14ac:dyDescent="0.2">
      <c r="A39" s="8">
        <f t="shared" si="6"/>
        <v>32</v>
      </c>
      <c r="B39" s="18">
        <v>44344.3</v>
      </c>
      <c r="C39" s="18">
        <f t="shared" si="0"/>
        <v>54055.701700000005</v>
      </c>
      <c r="D39" s="18">
        <f t="shared" si="1"/>
        <v>4504.6418083333338</v>
      </c>
      <c r="E39" s="19">
        <f t="shared" si="2"/>
        <v>27.356124342105264</v>
      </c>
      <c r="F39" s="19">
        <f t="shared" si="3"/>
        <v>13.678062171052632</v>
      </c>
      <c r="G39" s="19">
        <f t="shared" si="4"/>
        <v>5.4712248684210527</v>
      </c>
      <c r="H39" s="20">
        <f t="shared" si="5"/>
        <v>25.988318125000003</v>
      </c>
    </row>
    <row r="40" spans="1:8" x14ac:dyDescent="0.2">
      <c r="A40" s="8">
        <f t="shared" si="6"/>
        <v>33</v>
      </c>
      <c r="B40" s="18">
        <v>44387.41</v>
      </c>
      <c r="C40" s="18">
        <f t="shared" si="0"/>
        <v>54108.252790000006</v>
      </c>
      <c r="D40" s="18">
        <f t="shared" si="1"/>
        <v>4509.0210658333344</v>
      </c>
      <c r="E40" s="19">
        <f t="shared" si="2"/>
        <v>27.382719023279357</v>
      </c>
      <c r="F40" s="19">
        <f t="shared" si="3"/>
        <v>13.691359511639678</v>
      </c>
      <c r="G40" s="19">
        <f t="shared" si="4"/>
        <v>5.4765438046558712</v>
      </c>
      <c r="H40" s="20">
        <f t="shared" si="5"/>
        <v>26.013583072115388</v>
      </c>
    </row>
    <row r="41" spans="1:8" x14ac:dyDescent="0.2">
      <c r="A41" s="8">
        <f t="shared" si="6"/>
        <v>34</v>
      </c>
      <c r="B41" s="18">
        <v>44427.34</v>
      </c>
      <c r="C41" s="18">
        <f t="shared" si="0"/>
        <v>54156.927459999999</v>
      </c>
      <c r="D41" s="18">
        <f t="shared" si="1"/>
        <v>4513.0772883333339</v>
      </c>
      <c r="E41" s="19">
        <f t="shared" si="2"/>
        <v>27.407351953441296</v>
      </c>
      <c r="F41" s="19">
        <f t="shared" si="3"/>
        <v>13.703675976720648</v>
      </c>
      <c r="G41" s="19">
        <f t="shared" si="4"/>
        <v>5.4814703906882594</v>
      </c>
      <c r="H41" s="20">
        <f t="shared" si="5"/>
        <v>26.036984355769231</v>
      </c>
    </row>
    <row r="42" spans="1:8" x14ac:dyDescent="0.2">
      <c r="A42" s="21">
        <f t="shared" si="6"/>
        <v>35</v>
      </c>
      <c r="B42" s="22">
        <v>44464.29</v>
      </c>
      <c r="C42" s="22">
        <f t="shared" si="0"/>
        <v>54201.969510000003</v>
      </c>
      <c r="D42" s="22">
        <f t="shared" si="1"/>
        <v>4516.8307925000008</v>
      </c>
      <c r="E42" s="23">
        <f t="shared" si="2"/>
        <v>27.430146513157897</v>
      </c>
      <c r="F42" s="23">
        <f t="shared" si="3"/>
        <v>13.715073256578949</v>
      </c>
      <c r="G42" s="23">
        <f t="shared" si="4"/>
        <v>5.4860293026315796</v>
      </c>
      <c r="H42" s="24">
        <f t="shared" si="5"/>
        <v>26.058639187500003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14</v>
      </c>
      <c r="B1" s="1" t="s">
        <v>50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25562.97</v>
      </c>
      <c r="C7" s="18">
        <f t="shared" ref="C7:C42" si="0">B7*$D$3</f>
        <v>31161.260430000002</v>
      </c>
      <c r="D7" s="18">
        <f t="shared" ref="D7:D42" si="1">B7/12*$D$3</f>
        <v>2596.7717025000002</v>
      </c>
      <c r="E7" s="19">
        <f t="shared" ref="E7:E42" si="2">C7/1976</f>
        <v>15.769868638663969</v>
      </c>
      <c r="F7" s="19">
        <f>E7/2</f>
        <v>7.8849343193319843</v>
      </c>
      <c r="G7" s="19">
        <f>E7/5</f>
        <v>3.1539737277327937</v>
      </c>
      <c r="H7" s="20">
        <f>C7/2080</f>
        <v>14.981375206730771</v>
      </c>
    </row>
    <row r="8" spans="1:8" x14ac:dyDescent="0.2">
      <c r="A8" s="8">
        <f>A7+1</f>
        <v>1</v>
      </c>
      <c r="B8" s="18">
        <v>26558.33</v>
      </c>
      <c r="C8" s="18">
        <f t="shared" si="0"/>
        <v>32374.604270000003</v>
      </c>
      <c r="D8" s="18">
        <f t="shared" si="1"/>
        <v>2697.883689166667</v>
      </c>
      <c r="E8" s="19">
        <f t="shared" si="2"/>
        <v>16.383909043522269</v>
      </c>
      <c r="F8" s="19">
        <f t="shared" ref="F8:F42" si="3">E8/2</f>
        <v>8.1919545217611347</v>
      </c>
      <c r="G8" s="19">
        <f t="shared" ref="G8:G42" si="4">E8/5</f>
        <v>3.2767818087044538</v>
      </c>
      <c r="H8" s="20">
        <f t="shared" ref="H8:H42" si="5">C8/2080</f>
        <v>15.564713591346155</v>
      </c>
    </row>
    <row r="9" spans="1:8" x14ac:dyDescent="0.2">
      <c r="A9" s="8">
        <f t="shared" ref="A9:A42" si="6">A8+1</f>
        <v>2</v>
      </c>
      <c r="B9" s="18">
        <v>27553.69</v>
      </c>
      <c r="C9" s="18">
        <f t="shared" si="0"/>
        <v>33587.948109999998</v>
      </c>
      <c r="D9" s="18">
        <f t="shared" si="1"/>
        <v>2798.9956758333337</v>
      </c>
      <c r="E9" s="19">
        <f t="shared" si="2"/>
        <v>16.997949448380567</v>
      </c>
      <c r="F9" s="19">
        <f t="shared" si="3"/>
        <v>8.4989747241902833</v>
      </c>
      <c r="G9" s="19">
        <f t="shared" si="4"/>
        <v>3.3995898896761134</v>
      </c>
      <c r="H9" s="20">
        <f t="shared" si="5"/>
        <v>16.148051975961536</v>
      </c>
    </row>
    <row r="10" spans="1:8" x14ac:dyDescent="0.2">
      <c r="A10" s="8">
        <f t="shared" si="6"/>
        <v>3</v>
      </c>
      <c r="B10" s="18">
        <v>28549.06</v>
      </c>
      <c r="C10" s="18">
        <f t="shared" si="0"/>
        <v>34801.304140000007</v>
      </c>
      <c r="D10" s="18">
        <f t="shared" si="1"/>
        <v>2900.108678333334</v>
      </c>
      <c r="E10" s="19">
        <f t="shared" si="2"/>
        <v>17.61199602226721</v>
      </c>
      <c r="F10" s="19">
        <f t="shared" si="3"/>
        <v>8.8059980111336049</v>
      </c>
      <c r="G10" s="19">
        <f t="shared" si="4"/>
        <v>3.5223992044534418</v>
      </c>
      <c r="H10" s="20">
        <f t="shared" si="5"/>
        <v>16.731396221153851</v>
      </c>
    </row>
    <row r="11" spans="1:8" x14ac:dyDescent="0.2">
      <c r="A11" s="8">
        <f t="shared" si="6"/>
        <v>4</v>
      </c>
      <c r="B11" s="18">
        <v>29544.42</v>
      </c>
      <c r="C11" s="18">
        <f t="shared" si="0"/>
        <v>36014.647980000002</v>
      </c>
      <c r="D11" s="18">
        <f t="shared" si="1"/>
        <v>3001.2206649999998</v>
      </c>
      <c r="E11" s="19">
        <f t="shared" si="2"/>
        <v>18.226036427125507</v>
      </c>
      <c r="F11" s="19">
        <f t="shared" si="3"/>
        <v>9.1130182135627535</v>
      </c>
      <c r="G11" s="19">
        <f t="shared" si="4"/>
        <v>3.6452072854251014</v>
      </c>
      <c r="H11" s="20">
        <f t="shared" si="5"/>
        <v>17.314734605769232</v>
      </c>
    </row>
    <row r="12" spans="1:8" x14ac:dyDescent="0.2">
      <c r="A12" s="8">
        <f t="shared" si="6"/>
        <v>5</v>
      </c>
      <c r="B12" s="18">
        <v>29544.42</v>
      </c>
      <c r="C12" s="18">
        <f t="shared" si="0"/>
        <v>36014.647980000002</v>
      </c>
      <c r="D12" s="18">
        <f t="shared" si="1"/>
        <v>3001.2206649999998</v>
      </c>
      <c r="E12" s="19">
        <f t="shared" si="2"/>
        <v>18.226036427125507</v>
      </c>
      <c r="F12" s="19">
        <f t="shared" si="3"/>
        <v>9.1130182135627535</v>
      </c>
      <c r="G12" s="19">
        <f t="shared" si="4"/>
        <v>3.6452072854251014</v>
      </c>
      <c r="H12" s="20">
        <f t="shared" si="5"/>
        <v>17.314734605769232</v>
      </c>
    </row>
    <row r="13" spans="1:8" x14ac:dyDescent="0.2">
      <c r="A13" s="8">
        <f t="shared" si="6"/>
        <v>6</v>
      </c>
      <c r="B13" s="18">
        <v>30313</v>
      </c>
      <c r="C13" s="18">
        <f t="shared" si="0"/>
        <v>36951.547000000006</v>
      </c>
      <c r="D13" s="18">
        <f t="shared" si="1"/>
        <v>3079.2955833333335</v>
      </c>
      <c r="E13" s="19">
        <f t="shared" si="2"/>
        <v>18.700175607287452</v>
      </c>
      <c r="F13" s="19">
        <f t="shared" si="3"/>
        <v>9.350087803643726</v>
      </c>
      <c r="G13" s="19">
        <f t="shared" si="4"/>
        <v>3.7400351214574905</v>
      </c>
      <c r="H13" s="20">
        <f t="shared" si="5"/>
        <v>17.765166826923078</v>
      </c>
    </row>
    <row r="14" spans="1:8" x14ac:dyDescent="0.2">
      <c r="A14" s="8">
        <f t="shared" si="6"/>
        <v>7</v>
      </c>
      <c r="B14" s="18">
        <v>30313</v>
      </c>
      <c r="C14" s="18">
        <f t="shared" si="0"/>
        <v>36951.547000000006</v>
      </c>
      <c r="D14" s="18">
        <f t="shared" si="1"/>
        <v>3079.2955833333335</v>
      </c>
      <c r="E14" s="19">
        <f t="shared" si="2"/>
        <v>18.700175607287452</v>
      </c>
      <c r="F14" s="19">
        <f t="shared" si="3"/>
        <v>9.350087803643726</v>
      </c>
      <c r="G14" s="19">
        <f t="shared" si="4"/>
        <v>3.7400351214574905</v>
      </c>
      <c r="H14" s="20">
        <f t="shared" si="5"/>
        <v>17.765166826923078</v>
      </c>
    </row>
    <row r="15" spans="1:8" x14ac:dyDescent="0.2">
      <c r="A15" s="8">
        <f t="shared" si="6"/>
        <v>8</v>
      </c>
      <c r="B15" s="18">
        <v>31731.68</v>
      </c>
      <c r="C15" s="18">
        <f t="shared" si="0"/>
        <v>38680.91792</v>
      </c>
      <c r="D15" s="18">
        <f t="shared" si="1"/>
        <v>3223.409826666667</v>
      </c>
      <c r="E15" s="19">
        <f t="shared" si="2"/>
        <v>19.575363319838058</v>
      </c>
      <c r="F15" s="19">
        <f t="shared" si="3"/>
        <v>9.7876816599190288</v>
      </c>
      <c r="G15" s="19">
        <f t="shared" si="4"/>
        <v>3.9150726639676114</v>
      </c>
      <c r="H15" s="20">
        <f t="shared" si="5"/>
        <v>18.596595153846152</v>
      </c>
    </row>
    <row r="16" spans="1:8" x14ac:dyDescent="0.2">
      <c r="A16" s="8">
        <f t="shared" si="6"/>
        <v>9</v>
      </c>
      <c r="B16" s="18">
        <v>31731.68</v>
      </c>
      <c r="C16" s="18">
        <f t="shared" si="0"/>
        <v>38680.91792</v>
      </c>
      <c r="D16" s="18">
        <f t="shared" si="1"/>
        <v>3223.409826666667</v>
      </c>
      <c r="E16" s="19">
        <f t="shared" si="2"/>
        <v>19.575363319838058</v>
      </c>
      <c r="F16" s="19">
        <f t="shared" si="3"/>
        <v>9.7876816599190288</v>
      </c>
      <c r="G16" s="19">
        <f t="shared" si="4"/>
        <v>3.9150726639676114</v>
      </c>
      <c r="H16" s="20">
        <f t="shared" si="5"/>
        <v>18.596595153846152</v>
      </c>
    </row>
    <row r="17" spans="1:8" x14ac:dyDescent="0.2">
      <c r="A17" s="8">
        <f t="shared" si="6"/>
        <v>10</v>
      </c>
      <c r="B17" s="18">
        <v>32918.76</v>
      </c>
      <c r="C17" s="18">
        <f t="shared" si="0"/>
        <v>40127.968440000004</v>
      </c>
      <c r="D17" s="18">
        <f t="shared" si="1"/>
        <v>3343.99737</v>
      </c>
      <c r="E17" s="19">
        <f t="shared" si="2"/>
        <v>20.30767633603239</v>
      </c>
      <c r="F17" s="19">
        <f t="shared" si="3"/>
        <v>10.153838168016195</v>
      </c>
      <c r="G17" s="19">
        <f t="shared" si="4"/>
        <v>4.0615352672064784</v>
      </c>
      <c r="H17" s="20">
        <f t="shared" si="5"/>
        <v>19.29229251923077</v>
      </c>
    </row>
    <row r="18" spans="1:8" x14ac:dyDescent="0.2">
      <c r="A18" s="8">
        <f t="shared" si="6"/>
        <v>11</v>
      </c>
      <c r="B18" s="18">
        <v>32918.76</v>
      </c>
      <c r="C18" s="18">
        <f t="shared" si="0"/>
        <v>40127.968440000004</v>
      </c>
      <c r="D18" s="18">
        <f t="shared" si="1"/>
        <v>3343.99737</v>
      </c>
      <c r="E18" s="19">
        <f t="shared" si="2"/>
        <v>20.30767633603239</v>
      </c>
      <c r="F18" s="19">
        <f t="shared" si="3"/>
        <v>10.153838168016195</v>
      </c>
      <c r="G18" s="19">
        <f t="shared" si="4"/>
        <v>4.0615352672064784</v>
      </c>
      <c r="H18" s="20">
        <f t="shared" si="5"/>
        <v>19.29229251923077</v>
      </c>
    </row>
    <row r="19" spans="1:8" x14ac:dyDescent="0.2">
      <c r="A19" s="8">
        <f t="shared" si="6"/>
        <v>12</v>
      </c>
      <c r="B19" s="18">
        <v>33918.949999999997</v>
      </c>
      <c r="C19" s="18">
        <f t="shared" si="0"/>
        <v>41347.200049999999</v>
      </c>
      <c r="D19" s="18">
        <f t="shared" si="1"/>
        <v>3445.6000041666666</v>
      </c>
      <c r="E19" s="19">
        <f t="shared" si="2"/>
        <v>20.924696381578947</v>
      </c>
      <c r="F19" s="19">
        <f t="shared" si="3"/>
        <v>10.462348190789474</v>
      </c>
      <c r="G19" s="19">
        <f t="shared" si="4"/>
        <v>4.1849392763157898</v>
      </c>
      <c r="H19" s="20">
        <f t="shared" si="5"/>
        <v>19.8784615625</v>
      </c>
    </row>
    <row r="20" spans="1:8" x14ac:dyDescent="0.2">
      <c r="A20" s="8">
        <f t="shared" si="6"/>
        <v>13</v>
      </c>
      <c r="B20" s="18">
        <v>33918.949999999997</v>
      </c>
      <c r="C20" s="18">
        <f t="shared" si="0"/>
        <v>41347.200049999999</v>
      </c>
      <c r="D20" s="18">
        <f t="shared" si="1"/>
        <v>3445.6000041666666</v>
      </c>
      <c r="E20" s="19">
        <f t="shared" si="2"/>
        <v>20.924696381578947</v>
      </c>
      <c r="F20" s="19">
        <f t="shared" si="3"/>
        <v>10.462348190789474</v>
      </c>
      <c r="G20" s="19">
        <f t="shared" si="4"/>
        <v>4.1849392763157898</v>
      </c>
      <c r="H20" s="20">
        <f t="shared" si="5"/>
        <v>19.8784615625</v>
      </c>
    </row>
    <row r="21" spans="1:8" x14ac:dyDescent="0.2">
      <c r="A21" s="8">
        <f t="shared" si="6"/>
        <v>14</v>
      </c>
      <c r="B21" s="18">
        <v>35337.629999999997</v>
      </c>
      <c r="C21" s="18">
        <f t="shared" si="0"/>
        <v>43076.570970000001</v>
      </c>
      <c r="D21" s="18">
        <f t="shared" si="1"/>
        <v>3589.7142475000001</v>
      </c>
      <c r="E21" s="19">
        <f t="shared" si="2"/>
        <v>21.799884094129556</v>
      </c>
      <c r="F21" s="19">
        <f t="shared" si="3"/>
        <v>10.899942047064778</v>
      </c>
      <c r="G21" s="19">
        <f t="shared" si="4"/>
        <v>4.3599768188259116</v>
      </c>
      <c r="H21" s="20">
        <f t="shared" si="5"/>
        <v>20.709889889423078</v>
      </c>
    </row>
    <row r="22" spans="1:8" x14ac:dyDescent="0.2">
      <c r="A22" s="8">
        <f t="shared" si="6"/>
        <v>15</v>
      </c>
      <c r="B22" s="18">
        <v>35337.629999999997</v>
      </c>
      <c r="C22" s="18">
        <f t="shared" si="0"/>
        <v>43076.570970000001</v>
      </c>
      <c r="D22" s="18">
        <f t="shared" si="1"/>
        <v>3589.7142475000001</v>
      </c>
      <c r="E22" s="19">
        <f t="shared" si="2"/>
        <v>21.799884094129556</v>
      </c>
      <c r="F22" s="19">
        <f t="shared" si="3"/>
        <v>10.899942047064778</v>
      </c>
      <c r="G22" s="19">
        <f t="shared" si="4"/>
        <v>4.3599768188259116</v>
      </c>
      <c r="H22" s="20">
        <f t="shared" si="5"/>
        <v>20.709889889423078</v>
      </c>
    </row>
    <row r="23" spans="1:8" x14ac:dyDescent="0.2">
      <c r="A23" s="8">
        <f t="shared" si="6"/>
        <v>16</v>
      </c>
      <c r="B23" s="18">
        <v>36756.31</v>
      </c>
      <c r="C23" s="18">
        <f t="shared" si="0"/>
        <v>44805.941890000002</v>
      </c>
      <c r="D23" s="18">
        <f t="shared" si="1"/>
        <v>3733.8284908333335</v>
      </c>
      <c r="E23" s="19">
        <f t="shared" si="2"/>
        <v>22.675071806680162</v>
      </c>
      <c r="F23" s="19">
        <f t="shared" si="3"/>
        <v>11.337535903340081</v>
      </c>
      <c r="G23" s="19">
        <f t="shared" si="4"/>
        <v>4.5350143613360325</v>
      </c>
      <c r="H23" s="20">
        <f t="shared" si="5"/>
        <v>21.541318216346156</v>
      </c>
    </row>
    <row r="24" spans="1:8" x14ac:dyDescent="0.2">
      <c r="A24" s="8">
        <f t="shared" si="6"/>
        <v>17</v>
      </c>
      <c r="B24" s="18">
        <v>36756.31</v>
      </c>
      <c r="C24" s="18">
        <f t="shared" si="0"/>
        <v>44805.941890000002</v>
      </c>
      <c r="D24" s="18">
        <f t="shared" si="1"/>
        <v>3733.8284908333335</v>
      </c>
      <c r="E24" s="19">
        <f t="shared" si="2"/>
        <v>22.675071806680162</v>
      </c>
      <c r="F24" s="19">
        <f t="shared" si="3"/>
        <v>11.337535903340081</v>
      </c>
      <c r="G24" s="19">
        <f t="shared" si="4"/>
        <v>4.5350143613360325</v>
      </c>
      <c r="H24" s="20">
        <f t="shared" si="5"/>
        <v>21.541318216346156</v>
      </c>
    </row>
    <row r="25" spans="1:8" x14ac:dyDescent="0.2">
      <c r="A25" s="8">
        <f t="shared" si="6"/>
        <v>18</v>
      </c>
      <c r="B25" s="18">
        <v>38175</v>
      </c>
      <c r="C25" s="18">
        <f t="shared" si="0"/>
        <v>46535.325000000004</v>
      </c>
      <c r="D25" s="18">
        <f t="shared" si="1"/>
        <v>3877.9437500000004</v>
      </c>
      <c r="E25" s="19">
        <f t="shared" si="2"/>
        <v>23.550265688259113</v>
      </c>
      <c r="F25" s="19">
        <f t="shared" si="3"/>
        <v>11.775132844129557</v>
      </c>
      <c r="G25" s="19">
        <f t="shared" si="4"/>
        <v>4.7100531376518227</v>
      </c>
      <c r="H25" s="20">
        <f t="shared" si="5"/>
        <v>22.372752403846157</v>
      </c>
    </row>
    <row r="26" spans="1:8" x14ac:dyDescent="0.2">
      <c r="A26" s="8">
        <f t="shared" si="6"/>
        <v>19</v>
      </c>
      <c r="B26" s="18">
        <v>38175</v>
      </c>
      <c r="C26" s="18">
        <f t="shared" si="0"/>
        <v>46535.325000000004</v>
      </c>
      <c r="D26" s="18">
        <f t="shared" si="1"/>
        <v>3877.9437500000004</v>
      </c>
      <c r="E26" s="19">
        <f t="shared" si="2"/>
        <v>23.550265688259113</v>
      </c>
      <c r="F26" s="19">
        <f t="shared" si="3"/>
        <v>11.775132844129557</v>
      </c>
      <c r="G26" s="19">
        <f t="shared" si="4"/>
        <v>4.7100531376518227</v>
      </c>
      <c r="H26" s="20">
        <f t="shared" si="5"/>
        <v>22.372752403846157</v>
      </c>
    </row>
    <row r="27" spans="1:8" x14ac:dyDescent="0.2">
      <c r="A27" s="8">
        <f t="shared" si="6"/>
        <v>20</v>
      </c>
      <c r="B27" s="18">
        <v>39593.68</v>
      </c>
      <c r="C27" s="18">
        <f t="shared" si="0"/>
        <v>48264.695920000006</v>
      </c>
      <c r="D27" s="18">
        <f t="shared" si="1"/>
        <v>4022.0579933333338</v>
      </c>
      <c r="E27" s="19">
        <f t="shared" si="2"/>
        <v>24.425453400809719</v>
      </c>
      <c r="F27" s="19">
        <f t="shared" si="3"/>
        <v>12.212726700404859</v>
      </c>
      <c r="G27" s="19">
        <f t="shared" si="4"/>
        <v>4.8850906801619436</v>
      </c>
      <c r="H27" s="20">
        <f t="shared" si="5"/>
        <v>23.204180730769234</v>
      </c>
    </row>
    <row r="28" spans="1:8" x14ac:dyDescent="0.2">
      <c r="A28" s="8">
        <f t="shared" si="6"/>
        <v>21</v>
      </c>
      <c r="B28" s="18">
        <v>39593.68</v>
      </c>
      <c r="C28" s="18">
        <f t="shared" si="0"/>
        <v>48264.695920000006</v>
      </c>
      <c r="D28" s="18">
        <f t="shared" si="1"/>
        <v>4022.0579933333338</v>
      </c>
      <c r="E28" s="19">
        <f t="shared" si="2"/>
        <v>24.425453400809719</v>
      </c>
      <c r="F28" s="19">
        <f t="shared" si="3"/>
        <v>12.212726700404859</v>
      </c>
      <c r="G28" s="19">
        <f t="shared" si="4"/>
        <v>4.8850906801619436</v>
      </c>
      <c r="H28" s="20">
        <f t="shared" si="5"/>
        <v>23.204180730769234</v>
      </c>
    </row>
    <row r="29" spans="1:8" x14ac:dyDescent="0.2">
      <c r="A29" s="8">
        <f t="shared" si="6"/>
        <v>22</v>
      </c>
      <c r="B29" s="18">
        <v>41012.35</v>
      </c>
      <c r="C29" s="18">
        <f t="shared" si="0"/>
        <v>49994.054649999998</v>
      </c>
      <c r="D29" s="18">
        <f t="shared" si="1"/>
        <v>4166.1712208333338</v>
      </c>
      <c r="E29" s="19">
        <f t="shared" si="2"/>
        <v>25.300634944331982</v>
      </c>
      <c r="F29" s="19">
        <f t="shared" si="3"/>
        <v>12.650317472165991</v>
      </c>
      <c r="G29" s="19">
        <f t="shared" si="4"/>
        <v>5.0601269888663962</v>
      </c>
      <c r="H29" s="20">
        <f t="shared" si="5"/>
        <v>24.035603197115385</v>
      </c>
    </row>
    <row r="30" spans="1:8" x14ac:dyDescent="0.2">
      <c r="A30" s="8">
        <f t="shared" si="6"/>
        <v>23</v>
      </c>
      <c r="B30" s="18">
        <v>42431.05</v>
      </c>
      <c r="C30" s="18">
        <f t="shared" si="0"/>
        <v>51723.449950000009</v>
      </c>
      <c r="D30" s="18">
        <f t="shared" si="1"/>
        <v>4310.2874958333341</v>
      </c>
      <c r="E30" s="19">
        <f t="shared" si="2"/>
        <v>26.175834994939276</v>
      </c>
      <c r="F30" s="19">
        <f t="shared" si="3"/>
        <v>13.087917497469638</v>
      </c>
      <c r="G30" s="19">
        <f t="shared" si="4"/>
        <v>5.2351669989878555</v>
      </c>
      <c r="H30" s="20">
        <f t="shared" si="5"/>
        <v>24.867043245192313</v>
      </c>
    </row>
    <row r="31" spans="1:8" x14ac:dyDescent="0.2">
      <c r="A31" s="8">
        <f t="shared" si="6"/>
        <v>24</v>
      </c>
      <c r="B31" s="18">
        <v>43849.72</v>
      </c>
      <c r="C31" s="18">
        <f t="shared" si="0"/>
        <v>53452.808680000002</v>
      </c>
      <c r="D31" s="18">
        <f t="shared" si="1"/>
        <v>4454.4007233333341</v>
      </c>
      <c r="E31" s="19">
        <f t="shared" si="2"/>
        <v>27.051016538461539</v>
      </c>
      <c r="F31" s="19">
        <f t="shared" si="3"/>
        <v>13.52550826923077</v>
      </c>
      <c r="G31" s="19">
        <f t="shared" si="4"/>
        <v>5.4102033076923082</v>
      </c>
      <c r="H31" s="20">
        <f t="shared" si="5"/>
        <v>25.698465711538461</v>
      </c>
    </row>
    <row r="32" spans="1:8" x14ac:dyDescent="0.2">
      <c r="A32" s="8">
        <f t="shared" si="6"/>
        <v>25</v>
      </c>
      <c r="B32" s="18">
        <v>43929.279999999999</v>
      </c>
      <c r="C32" s="18">
        <f t="shared" si="0"/>
        <v>53549.79232</v>
      </c>
      <c r="D32" s="18">
        <f t="shared" si="1"/>
        <v>4462.4826933333334</v>
      </c>
      <c r="E32" s="19">
        <f t="shared" si="2"/>
        <v>27.100097327935224</v>
      </c>
      <c r="F32" s="19">
        <f t="shared" si="3"/>
        <v>13.550048663967612</v>
      </c>
      <c r="G32" s="19">
        <f t="shared" si="4"/>
        <v>5.4200194655870444</v>
      </c>
      <c r="H32" s="20">
        <f t="shared" si="5"/>
        <v>25.745092461538462</v>
      </c>
    </row>
    <row r="33" spans="1:8" x14ac:dyDescent="0.2">
      <c r="A33" s="8">
        <f t="shared" si="6"/>
        <v>26</v>
      </c>
      <c r="B33" s="18">
        <v>44003</v>
      </c>
      <c r="C33" s="18">
        <f t="shared" si="0"/>
        <v>53639.657000000007</v>
      </c>
      <c r="D33" s="18">
        <f t="shared" si="1"/>
        <v>4469.9714166666672</v>
      </c>
      <c r="E33" s="19">
        <f t="shared" si="2"/>
        <v>27.145575404858302</v>
      </c>
      <c r="F33" s="19">
        <f t="shared" si="3"/>
        <v>13.572787702429151</v>
      </c>
      <c r="G33" s="19">
        <f t="shared" si="4"/>
        <v>5.4291150809716608</v>
      </c>
      <c r="H33" s="20">
        <f t="shared" si="5"/>
        <v>25.788296634615389</v>
      </c>
    </row>
    <row r="34" spans="1:8" x14ac:dyDescent="0.2">
      <c r="A34" s="8">
        <f t="shared" si="6"/>
        <v>27</v>
      </c>
      <c r="B34" s="18">
        <v>44071.29</v>
      </c>
      <c r="C34" s="18">
        <f t="shared" si="0"/>
        <v>53722.902510000007</v>
      </c>
      <c r="D34" s="18">
        <f t="shared" si="1"/>
        <v>4476.9085425000003</v>
      </c>
      <c r="E34" s="19">
        <f t="shared" si="2"/>
        <v>27.187703699392717</v>
      </c>
      <c r="F34" s="19">
        <f t="shared" si="3"/>
        <v>13.593851849696359</v>
      </c>
      <c r="G34" s="19">
        <f t="shared" si="4"/>
        <v>5.4375407398785436</v>
      </c>
      <c r="H34" s="20">
        <f t="shared" si="5"/>
        <v>25.828318514423081</v>
      </c>
    </row>
    <row r="35" spans="1:8" x14ac:dyDescent="0.2">
      <c r="A35" s="8">
        <f t="shared" si="6"/>
        <v>28</v>
      </c>
      <c r="B35" s="18">
        <v>44134.57</v>
      </c>
      <c r="C35" s="18">
        <f t="shared" si="0"/>
        <v>53800.040830000005</v>
      </c>
      <c r="D35" s="18">
        <f t="shared" si="1"/>
        <v>4483.3367358333335</v>
      </c>
      <c r="E35" s="19">
        <f t="shared" si="2"/>
        <v>27.226741310728748</v>
      </c>
      <c r="F35" s="19">
        <f t="shared" si="3"/>
        <v>13.613370655364374</v>
      </c>
      <c r="G35" s="19">
        <f t="shared" si="4"/>
        <v>5.4453482621457496</v>
      </c>
      <c r="H35" s="20">
        <f t="shared" si="5"/>
        <v>25.865404245192309</v>
      </c>
    </row>
    <row r="36" spans="1:8" x14ac:dyDescent="0.2">
      <c r="A36" s="8">
        <f t="shared" si="6"/>
        <v>29</v>
      </c>
      <c r="B36" s="18">
        <v>44193.15</v>
      </c>
      <c r="C36" s="18">
        <f t="shared" si="0"/>
        <v>53871.449850000005</v>
      </c>
      <c r="D36" s="18">
        <f t="shared" si="1"/>
        <v>4489.2874875000007</v>
      </c>
      <c r="E36" s="19">
        <f t="shared" si="2"/>
        <v>27.262879478744942</v>
      </c>
      <c r="F36" s="19">
        <f t="shared" si="3"/>
        <v>13.631439739372471</v>
      </c>
      <c r="G36" s="19">
        <f t="shared" si="4"/>
        <v>5.4525758957489883</v>
      </c>
      <c r="H36" s="20">
        <f t="shared" si="5"/>
        <v>25.899735504807694</v>
      </c>
    </row>
    <row r="37" spans="1:8" x14ac:dyDescent="0.2">
      <c r="A37" s="8">
        <f t="shared" si="6"/>
        <v>30</v>
      </c>
      <c r="B37" s="18">
        <v>44247.47</v>
      </c>
      <c r="C37" s="18">
        <f t="shared" si="0"/>
        <v>53937.665930000003</v>
      </c>
      <c r="D37" s="18">
        <f t="shared" si="1"/>
        <v>4494.8054941666669</v>
      </c>
      <c r="E37" s="19">
        <f t="shared" si="2"/>
        <v>27.296389640688261</v>
      </c>
      <c r="F37" s="19">
        <f t="shared" si="3"/>
        <v>13.648194820344131</v>
      </c>
      <c r="G37" s="19">
        <f t="shared" si="4"/>
        <v>5.4592779281376522</v>
      </c>
      <c r="H37" s="20">
        <f t="shared" si="5"/>
        <v>25.931570158653848</v>
      </c>
    </row>
    <row r="38" spans="1:8" x14ac:dyDescent="0.2">
      <c r="A38" s="8">
        <f t="shared" si="6"/>
        <v>31</v>
      </c>
      <c r="B38" s="18">
        <v>44297.74</v>
      </c>
      <c r="C38" s="18">
        <f t="shared" si="0"/>
        <v>53998.945059999998</v>
      </c>
      <c r="D38" s="18">
        <f t="shared" si="1"/>
        <v>4499.9120883333335</v>
      </c>
      <c r="E38" s="19">
        <f t="shared" si="2"/>
        <v>27.327401346153845</v>
      </c>
      <c r="F38" s="19">
        <f t="shared" si="3"/>
        <v>13.663700673076923</v>
      </c>
      <c r="G38" s="19">
        <f t="shared" si="4"/>
        <v>5.4654802692307687</v>
      </c>
      <c r="H38" s="20">
        <f t="shared" si="5"/>
        <v>25.961031278846153</v>
      </c>
    </row>
    <row r="39" spans="1:8" x14ac:dyDescent="0.2">
      <c r="A39" s="8">
        <f t="shared" si="6"/>
        <v>32</v>
      </c>
      <c r="B39" s="18">
        <v>44344.3</v>
      </c>
      <c r="C39" s="18">
        <f t="shared" si="0"/>
        <v>54055.701700000005</v>
      </c>
      <c r="D39" s="18">
        <f t="shared" si="1"/>
        <v>4504.6418083333338</v>
      </c>
      <c r="E39" s="19">
        <f t="shared" si="2"/>
        <v>27.356124342105264</v>
      </c>
      <c r="F39" s="19">
        <f t="shared" si="3"/>
        <v>13.678062171052632</v>
      </c>
      <c r="G39" s="19">
        <f t="shared" si="4"/>
        <v>5.4712248684210527</v>
      </c>
      <c r="H39" s="20">
        <f t="shared" si="5"/>
        <v>25.988318125000003</v>
      </c>
    </row>
    <row r="40" spans="1:8" x14ac:dyDescent="0.2">
      <c r="A40" s="8">
        <f t="shared" si="6"/>
        <v>33</v>
      </c>
      <c r="B40" s="18">
        <v>44387.41</v>
      </c>
      <c r="C40" s="18">
        <f t="shared" si="0"/>
        <v>54108.252790000006</v>
      </c>
      <c r="D40" s="18">
        <f t="shared" si="1"/>
        <v>4509.0210658333344</v>
      </c>
      <c r="E40" s="19">
        <f t="shared" si="2"/>
        <v>27.382719023279357</v>
      </c>
      <c r="F40" s="19">
        <f t="shared" si="3"/>
        <v>13.691359511639678</v>
      </c>
      <c r="G40" s="19">
        <f t="shared" si="4"/>
        <v>5.4765438046558712</v>
      </c>
      <c r="H40" s="20">
        <f t="shared" si="5"/>
        <v>26.013583072115388</v>
      </c>
    </row>
    <row r="41" spans="1:8" x14ac:dyDescent="0.2">
      <c r="A41" s="8">
        <f t="shared" si="6"/>
        <v>34</v>
      </c>
      <c r="B41" s="18">
        <v>44427.34</v>
      </c>
      <c r="C41" s="18">
        <f t="shared" si="0"/>
        <v>54156.927459999999</v>
      </c>
      <c r="D41" s="18">
        <f t="shared" si="1"/>
        <v>4513.0772883333339</v>
      </c>
      <c r="E41" s="19">
        <f t="shared" si="2"/>
        <v>27.407351953441296</v>
      </c>
      <c r="F41" s="19">
        <f t="shared" si="3"/>
        <v>13.703675976720648</v>
      </c>
      <c r="G41" s="19">
        <f t="shared" si="4"/>
        <v>5.4814703906882594</v>
      </c>
      <c r="H41" s="20">
        <f t="shared" si="5"/>
        <v>26.036984355769231</v>
      </c>
    </row>
    <row r="42" spans="1:8" x14ac:dyDescent="0.2">
      <c r="A42" s="21">
        <f t="shared" si="6"/>
        <v>35</v>
      </c>
      <c r="B42" s="22">
        <v>44464.29</v>
      </c>
      <c r="C42" s="22">
        <f t="shared" si="0"/>
        <v>54201.969510000003</v>
      </c>
      <c r="D42" s="22">
        <f t="shared" si="1"/>
        <v>4516.8307925000008</v>
      </c>
      <c r="E42" s="23">
        <f t="shared" si="2"/>
        <v>27.430146513157897</v>
      </c>
      <c r="F42" s="23">
        <f t="shared" si="3"/>
        <v>13.715073256578949</v>
      </c>
      <c r="G42" s="23">
        <f t="shared" si="4"/>
        <v>5.4860293026315796</v>
      </c>
      <c r="H42" s="24">
        <f t="shared" si="5"/>
        <v>26.058639187500003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12</v>
      </c>
      <c r="B1" s="1" t="s">
        <v>51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29736.12</v>
      </c>
      <c r="C7" s="18">
        <f t="shared" ref="C7:C42" si="0">B7*$D$3</f>
        <v>36248.330280000002</v>
      </c>
      <c r="D7" s="18">
        <f t="shared" ref="D7:D42" si="1">B7/12*$D$3</f>
        <v>3020.6941899999997</v>
      </c>
      <c r="E7" s="19">
        <f t="shared" ref="E7:E42" si="2">C7/1976</f>
        <v>18.344296700404858</v>
      </c>
      <c r="F7" s="19">
        <f>E7/2</f>
        <v>9.1721483502024288</v>
      </c>
      <c r="G7" s="19">
        <f>E7/5</f>
        <v>3.6688593400809717</v>
      </c>
      <c r="H7" s="20">
        <f>C7/2080</f>
        <v>17.427081865384615</v>
      </c>
    </row>
    <row r="8" spans="1:8" x14ac:dyDescent="0.2">
      <c r="A8" s="8">
        <f>A7+1</f>
        <v>1</v>
      </c>
      <c r="B8" s="18">
        <v>29736.12</v>
      </c>
      <c r="C8" s="18">
        <f t="shared" si="0"/>
        <v>36248.330280000002</v>
      </c>
      <c r="D8" s="18">
        <f t="shared" si="1"/>
        <v>3020.6941899999997</v>
      </c>
      <c r="E8" s="19">
        <f t="shared" si="2"/>
        <v>18.344296700404858</v>
      </c>
      <c r="F8" s="19">
        <f t="shared" ref="F8:F42" si="3">E8/2</f>
        <v>9.1721483502024288</v>
      </c>
      <c r="G8" s="19">
        <f t="shared" ref="G8:G42" si="4">E8/5</f>
        <v>3.6688593400809717</v>
      </c>
      <c r="H8" s="20">
        <f t="shared" ref="H8:H42" si="5">C8/2080</f>
        <v>17.427081865384615</v>
      </c>
    </row>
    <row r="9" spans="1:8" x14ac:dyDescent="0.2">
      <c r="A9" s="8">
        <f t="shared" ref="A9:A42" si="6">A8+1</f>
        <v>2</v>
      </c>
      <c r="B9" s="18">
        <v>30483.61</v>
      </c>
      <c r="C9" s="18">
        <f t="shared" si="0"/>
        <v>37159.52059</v>
      </c>
      <c r="D9" s="18">
        <f t="shared" si="1"/>
        <v>3096.6267158333335</v>
      </c>
      <c r="E9" s="19">
        <f t="shared" si="2"/>
        <v>18.805425399797571</v>
      </c>
      <c r="F9" s="19">
        <f t="shared" si="3"/>
        <v>9.4027126998987853</v>
      </c>
      <c r="G9" s="19">
        <f t="shared" si="4"/>
        <v>3.7610850799595141</v>
      </c>
      <c r="H9" s="20">
        <f t="shared" si="5"/>
        <v>17.865154129807692</v>
      </c>
    </row>
    <row r="10" spans="1:8" x14ac:dyDescent="0.2">
      <c r="A10" s="8">
        <f t="shared" si="6"/>
        <v>3</v>
      </c>
      <c r="B10" s="18">
        <v>31614.7</v>
      </c>
      <c r="C10" s="18">
        <f t="shared" si="0"/>
        <v>38538.319300000003</v>
      </c>
      <c r="D10" s="18">
        <f t="shared" si="1"/>
        <v>3211.5266083333336</v>
      </c>
      <c r="E10" s="19">
        <f t="shared" si="2"/>
        <v>19.50319802631579</v>
      </c>
      <c r="F10" s="19">
        <f t="shared" si="3"/>
        <v>9.7515990131578949</v>
      </c>
      <c r="G10" s="19">
        <f t="shared" si="4"/>
        <v>3.9006396052631578</v>
      </c>
      <c r="H10" s="20">
        <f t="shared" si="5"/>
        <v>18.528038125000002</v>
      </c>
    </row>
    <row r="11" spans="1:8" x14ac:dyDescent="0.2">
      <c r="A11" s="8">
        <f t="shared" si="6"/>
        <v>4</v>
      </c>
      <c r="B11" s="18">
        <v>32745.8</v>
      </c>
      <c r="C11" s="18">
        <f t="shared" si="0"/>
        <v>39917.1302</v>
      </c>
      <c r="D11" s="18">
        <f t="shared" si="1"/>
        <v>3326.4275166666666</v>
      </c>
      <c r="E11" s="19">
        <f t="shared" si="2"/>
        <v>20.200976821862348</v>
      </c>
      <c r="F11" s="19">
        <f t="shared" si="3"/>
        <v>10.100488410931174</v>
      </c>
      <c r="G11" s="19">
        <f t="shared" si="4"/>
        <v>4.0401953643724697</v>
      </c>
      <c r="H11" s="20">
        <f t="shared" si="5"/>
        <v>19.190927980769231</v>
      </c>
    </row>
    <row r="12" spans="1:8" x14ac:dyDescent="0.2">
      <c r="A12" s="8">
        <f t="shared" si="6"/>
        <v>5</v>
      </c>
      <c r="B12" s="18">
        <v>32745.8</v>
      </c>
      <c r="C12" s="18">
        <f t="shared" si="0"/>
        <v>39917.1302</v>
      </c>
      <c r="D12" s="18">
        <f t="shared" si="1"/>
        <v>3326.4275166666666</v>
      </c>
      <c r="E12" s="19">
        <f t="shared" si="2"/>
        <v>20.200976821862348</v>
      </c>
      <c r="F12" s="19">
        <f t="shared" si="3"/>
        <v>10.100488410931174</v>
      </c>
      <c r="G12" s="19">
        <f t="shared" si="4"/>
        <v>4.0401953643724697</v>
      </c>
      <c r="H12" s="20">
        <f t="shared" si="5"/>
        <v>19.190927980769231</v>
      </c>
    </row>
    <row r="13" spans="1:8" x14ac:dyDescent="0.2">
      <c r="A13" s="8">
        <f t="shared" si="6"/>
        <v>6</v>
      </c>
      <c r="B13" s="18">
        <v>33707.839999999997</v>
      </c>
      <c r="C13" s="18">
        <f t="shared" si="0"/>
        <v>41089.856959999997</v>
      </c>
      <c r="D13" s="18">
        <f t="shared" si="1"/>
        <v>3424.1547466666661</v>
      </c>
      <c r="E13" s="19">
        <f t="shared" si="2"/>
        <v>20.794462024291498</v>
      </c>
      <c r="F13" s="19">
        <f t="shared" si="3"/>
        <v>10.397231012145749</v>
      </c>
      <c r="G13" s="19">
        <f t="shared" si="4"/>
        <v>4.1588924048582996</v>
      </c>
      <c r="H13" s="20">
        <f t="shared" si="5"/>
        <v>19.754738923076921</v>
      </c>
    </row>
    <row r="14" spans="1:8" x14ac:dyDescent="0.2">
      <c r="A14" s="8">
        <f t="shared" si="6"/>
        <v>7</v>
      </c>
      <c r="B14" s="18">
        <v>35499.43</v>
      </c>
      <c r="C14" s="18">
        <f t="shared" si="0"/>
        <v>43273.805170000007</v>
      </c>
      <c r="D14" s="18">
        <f t="shared" si="1"/>
        <v>3606.1504308333338</v>
      </c>
      <c r="E14" s="19">
        <f t="shared" si="2"/>
        <v>21.89969897267207</v>
      </c>
      <c r="F14" s="19">
        <f t="shared" si="3"/>
        <v>10.949849486336035</v>
      </c>
      <c r="G14" s="19">
        <f t="shared" si="4"/>
        <v>4.3799397945344136</v>
      </c>
      <c r="H14" s="20">
        <f t="shared" si="5"/>
        <v>20.804714024038464</v>
      </c>
    </row>
    <row r="15" spans="1:8" x14ac:dyDescent="0.2">
      <c r="A15" s="8">
        <f t="shared" si="6"/>
        <v>8</v>
      </c>
      <c r="B15" s="18">
        <v>35499.43</v>
      </c>
      <c r="C15" s="18">
        <f t="shared" si="0"/>
        <v>43273.805170000007</v>
      </c>
      <c r="D15" s="18">
        <f t="shared" si="1"/>
        <v>3606.1504308333338</v>
      </c>
      <c r="E15" s="19">
        <f t="shared" si="2"/>
        <v>21.89969897267207</v>
      </c>
      <c r="F15" s="19">
        <f t="shared" si="3"/>
        <v>10.949849486336035</v>
      </c>
      <c r="G15" s="19">
        <f t="shared" si="4"/>
        <v>4.3799397945344136</v>
      </c>
      <c r="H15" s="20">
        <f t="shared" si="5"/>
        <v>20.804714024038464</v>
      </c>
    </row>
    <row r="16" spans="1:8" x14ac:dyDescent="0.2">
      <c r="A16" s="8">
        <f t="shared" si="6"/>
        <v>9</v>
      </c>
      <c r="B16" s="18">
        <v>36428.870000000003</v>
      </c>
      <c r="C16" s="18">
        <f t="shared" si="0"/>
        <v>44406.792530000006</v>
      </c>
      <c r="D16" s="18">
        <f t="shared" si="1"/>
        <v>3700.5660441666669</v>
      </c>
      <c r="E16" s="19">
        <f t="shared" si="2"/>
        <v>22.473073142712554</v>
      </c>
      <c r="F16" s="19">
        <f t="shared" si="3"/>
        <v>11.236536571356277</v>
      </c>
      <c r="G16" s="19">
        <f t="shared" si="4"/>
        <v>4.4946146285425108</v>
      </c>
      <c r="H16" s="20">
        <f t="shared" si="5"/>
        <v>21.349419485576927</v>
      </c>
    </row>
    <row r="17" spans="1:8" x14ac:dyDescent="0.2">
      <c r="A17" s="8">
        <f t="shared" si="6"/>
        <v>10</v>
      </c>
      <c r="B17" s="18">
        <v>36932.120000000003</v>
      </c>
      <c r="C17" s="18">
        <f t="shared" si="0"/>
        <v>45020.254280000008</v>
      </c>
      <c r="D17" s="18">
        <f t="shared" si="1"/>
        <v>3751.6878566666669</v>
      </c>
      <c r="E17" s="19">
        <f t="shared" si="2"/>
        <v>22.78352949392713</v>
      </c>
      <c r="F17" s="19">
        <f t="shared" si="3"/>
        <v>11.391764746963565</v>
      </c>
      <c r="G17" s="19">
        <f t="shared" si="4"/>
        <v>4.5567058987854256</v>
      </c>
      <c r="H17" s="20">
        <f t="shared" si="5"/>
        <v>21.644353019230774</v>
      </c>
    </row>
    <row r="18" spans="1:8" x14ac:dyDescent="0.2">
      <c r="A18" s="8">
        <f t="shared" si="6"/>
        <v>11</v>
      </c>
      <c r="B18" s="18">
        <v>37357.769999999997</v>
      </c>
      <c r="C18" s="18">
        <f t="shared" si="0"/>
        <v>45539.121630000001</v>
      </c>
      <c r="D18" s="18">
        <f t="shared" si="1"/>
        <v>3794.9268024999997</v>
      </c>
      <c r="E18" s="19">
        <f t="shared" si="2"/>
        <v>23.046114185222674</v>
      </c>
      <c r="F18" s="19">
        <f t="shared" si="3"/>
        <v>11.523057092611337</v>
      </c>
      <c r="G18" s="19">
        <f t="shared" si="4"/>
        <v>4.6092228370445349</v>
      </c>
      <c r="H18" s="20">
        <f t="shared" si="5"/>
        <v>21.893808475961539</v>
      </c>
    </row>
    <row r="19" spans="1:8" x14ac:dyDescent="0.2">
      <c r="A19" s="8">
        <f t="shared" si="6"/>
        <v>12</v>
      </c>
      <c r="B19" s="18">
        <v>38544.26</v>
      </c>
      <c r="C19" s="18">
        <f t="shared" si="0"/>
        <v>46985.452940000003</v>
      </c>
      <c r="D19" s="18">
        <f t="shared" si="1"/>
        <v>3915.4544116666675</v>
      </c>
      <c r="E19" s="19">
        <f t="shared" si="2"/>
        <v>23.778063228744941</v>
      </c>
      <c r="F19" s="19">
        <f t="shared" si="3"/>
        <v>11.88903161437247</v>
      </c>
      <c r="G19" s="19">
        <f t="shared" si="4"/>
        <v>4.7556126457489878</v>
      </c>
      <c r="H19" s="20">
        <f t="shared" si="5"/>
        <v>22.589160067307695</v>
      </c>
    </row>
    <row r="20" spans="1:8" x14ac:dyDescent="0.2">
      <c r="A20" s="8">
        <f t="shared" si="6"/>
        <v>13</v>
      </c>
      <c r="B20" s="18">
        <v>38544.26</v>
      </c>
      <c r="C20" s="18">
        <f t="shared" si="0"/>
        <v>46985.452940000003</v>
      </c>
      <c r="D20" s="18">
        <f t="shared" si="1"/>
        <v>3915.4544116666675</v>
      </c>
      <c r="E20" s="19">
        <f t="shared" si="2"/>
        <v>23.778063228744941</v>
      </c>
      <c r="F20" s="19">
        <f t="shared" si="3"/>
        <v>11.88903161437247</v>
      </c>
      <c r="G20" s="19">
        <f t="shared" si="4"/>
        <v>4.7556126457489878</v>
      </c>
      <c r="H20" s="20">
        <f t="shared" si="5"/>
        <v>22.589160067307695</v>
      </c>
    </row>
    <row r="21" spans="1:8" x14ac:dyDescent="0.2">
      <c r="A21" s="8">
        <f t="shared" si="6"/>
        <v>14</v>
      </c>
      <c r="B21" s="18">
        <v>40156.39</v>
      </c>
      <c r="C21" s="18">
        <f t="shared" si="0"/>
        <v>48950.639410000003</v>
      </c>
      <c r="D21" s="18">
        <f t="shared" si="1"/>
        <v>4079.2199508333338</v>
      </c>
      <c r="E21" s="19">
        <f t="shared" si="2"/>
        <v>24.772590794534416</v>
      </c>
      <c r="F21" s="19">
        <f t="shared" si="3"/>
        <v>12.386295397267208</v>
      </c>
      <c r="G21" s="19">
        <f t="shared" si="4"/>
        <v>4.9545181589068834</v>
      </c>
      <c r="H21" s="20">
        <f t="shared" si="5"/>
        <v>23.533961254807693</v>
      </c>
    </row>
    <row r="22" spans="1:8" x14ac:dyDescent="0.2">
      <c r="A22" s="8">
        <f t="shared" si="6"/>
        <v>15</v>
      </c>
      <c r="B22" s="18">
        <v>40156.39</v>
      </c>
      <c r="C22" s="18">
        <f t="shared" si="0"/>
        <v>48950.639410000003</v>
      </c>
      <c r="D22" s="18">
        <f t="shared" si="1"/>
        <v>4079.2199508333338</v>
      </c>
      <c r="E22" s="19">
        <f t="shared" si="2"/>
        <v>24.772590794534416</v>
      </c>
      <c r="F22" s="19">
        <f t="shared" si="3"/>
        <v>12.386295397267208</v>
      </c>
      <c r="G22" s="19">
        <f t="shared" si="4"/>
        <v>4.9545181589068834</v>
      </c>
      <c r="H22" s="20">
        <f t="shared" si="5"/>
        <v>23.533961254807693</v>
      </c>
    </row>
    <row r="23" spans="1:8" x14ac:dyDescent="0.2">
      <c r="A23" s="8">
        <f t="shared" si="6"/>
        <v>16</v>
      </c>
      <c r="B23" s="18">
        <v>42415.47</v>
      </c>
      <c r="C23" s="18">
        <f t="shared" si="0"/>
        <v>51704.457930000004</v>
      </c>
      <c r="D23" s="18">
        <f t="shared" si="1"/>
        <v>4308.7048275000006</v>
      </c>
      <c r="E23" s="19">
        <f t="shared" si="2"/>
        <v>26.166223648785426</v>
      </c>
      <c r="F23" s="19">
        <f t="shared" si="3"/>
        <v>13.083111824392713</v>
      </c>
      <c r="G23" s="19">
        <f t="shared" si="4"/>
        <v>5.233244729757085</v>
      </c>
      <c r="H23" s="20">
        <f t="shared" si="5"/>
        <v>24.857912466346157</v>
      </c>
    </row>
    <row r="24" spans="1:8" x14ac:dyDescent="0.2">
      <c r="A24" s="8">
        <f t="shared" si="6"/>
        <v>17</v>
      </c>
      <c r="B24" s="18">
        <v>43344.37</v>
      </c>
      <c r="C24" s="18">
        <f t="shared" si="0"/>
        <v>52836.787030000007</v>
      </c>
      <c r="D24" s="18">
        <f t="shared" si="1"/>
        <v>4403.0655858333339</v>
      </c>
      <c r="E24" s="19">
        <f t="shared" si="2"/>
        <v>26.739264691295549</v>
      </c>
      <c r="F24" s="19">
        <f t="shared" si="3"/>
        <v>13.369632345647775</v>
      </c>
      <c r="G24" s="19">
        <f t="shared" si="4"/>
        <v>5.34785293825911</v>
      </c>
      <c r="H24" s="20">
        <f t="shared" si="5"/>
        <v>25.402301456730772</v>
      </c>
    </row>
    <row r="25" spans="1:8" x14ac:dyDescent="0.2">
      <c r="A25" s="8">
        <f t="shared" si="6"/>
        <v>18</v>
      </c>
      <c r="B25" s="18">
        <v>44674.400000000001</v>
      </c>
      <c r="C25" s="18">
        <f t="shared" si="0"/>
        <v>54458.093600000007</v>
      </c>
      <c r="D25" s="18">
        <f t="shared" si="1"/>
        <v>4538.1744666666673</v>
      </c>
      <c r="E25" s="19">
        <f t="shared" si="2"/>
        <v>27.559763967611339</v>
      </c>
      <c r="F25" s="19">
        <f t="shared" si="3"/>
        <v>13.779881983805669</v>
      </c>
      <c r="G25" s="19">
        <f t="shared" si="4"/>
        <v>5.5119527935222674</v>
      </c>
      <c r="H25" s="20">
        <f t="shared" si="5"/>
        <v>26.181775769230772</v>
      </c>
    </row>
    <row r="26" spans="1:8" x14ac:dyDescent="0.2">
      <c r="A26" s="8">
        <f t="shared" si="6"/>
        <v>19</v>
      </c>
      <c r="B26" s="18">
        <v>45603.3</v>
      </c>
      <c r="C26" s="18">
        <f t="shared" si="0"/>
        <v>55590.42270000001</v>
      </c>
      <c r="D26" s="18">
        <f t="shared" si="1"/>
        <v>4632.5352250000005</v>
      </c>
      <c r="E26" s="19">
        <f t="shared" si="2"/>
        <v>28.132805010121462</v>
      </c>
      <c r="F26" s="19">
        <f t="shared" si="3"/>
        <v>14.066402505060731</v>
      </c>
      <c r="G26" s="19">
        <f t="shared" si="4"/>
        <v>5.6265610020242924</v>
      </c>
      <c r="H26" s="20">
        <f t="shared" si="5"/>
        <v>26.72616475961539</v>
      </c>
    </row>
    <row r="27" spans="1:8" x14ac:dyDescent="0.2">
      <c r="A27" s="8">
        <f t="shared" si="6"/>
        <v>20</v>
      </c>
      <c r="B27" s="18">
        <v>45603.3</v>
      </c>
      <c r="C27" s="18">
        <f t="shared" si="0"/>
        <v>55590.42270000001</v>
      </c>
      <c r="D27" s="18">
        <f t="shared" si="1"/>
        <v>4632.5352250000005</v>
      </c>
      <c r="E27" s="19">
        <f t="shared" si="2"/>
        <v>28.132805010121462</v>
      </c>
      <c r="F27" s="19">
        <f t="shared" si="3"/>
        <v>14.066402505060731</v>
      </c>
      <c r="G27" s="19">
        <f t="shared" si="4"/>
        <v>5.6265610020242924</v>
      </c>
      <c r="H27" s="20">
        <f t="shared" si="5"/>
        <v>26.72616475961539</v>
      </c>
    </row>
    <row r="28" spans="1:8" x14ac:dyDescent="0.2">
      <c r="A28" s="8">
        <f t="shared" si="6"/>
        <v>21</v>
      </c>
      <c r="B28" s="18">
        <v>46532.2</v>
      </c>
      <c r="C28" s="18">
        <f t="shared" si="0"/>
        <v>56722.751799999998</v>
      </c>
      <c r="D28" s="18">
        <f t="shared" si="1"/>
        <v>4726.8959833333329</v>
      </c>
      <c r="E28" s="19">
        <f t="shared" si="2"/>
        <v>28.705846052631578</v>
      </c>
      <c r="F28" s="19">
        <f t="shared" si="3"/>
        <v>14.352923026315789</v>
      </c>
      <c r="G28" s="19">
        <f t="shared" si="4"/>
        <v>5.7411692105263157</v>
      </c>
      <c r="H28" s="20">
        <f t="shared" si="5"/>
        <v>27.270553749999998</v>
      </c>
    </row>
    <row r="29" spans="1:8" x14ac:dyDescent="0.2">
      <c r="A29" s="8">
        <f t="shared" si="6"/>
        <v>22</v>
      </c>
      <c r="B29" s="18">
        <v>46604.95</v>
      </c>
      <c r="C29" s="18">
        <f t="shared" si="0"/>
        <v>56811.434050000003</v>
      </c>
      <c r="D29" s="18">
        <f t="shared" si="1"/>
        <v>4734.286170833333</v>
      </c>
      <c r="E29" s="19">
        <f t="shared" si="2"/>
        <v>28.75072573380567</v>
      </c>
      <c r="F29" s="19">
        <f t="shared" si="3"/>
        <v>14.375362866902835</v>
      </c>
      <c r="G29" s="19">
        <f t="shared" si="4"/>
        <v>5.7501451467611338</v>
      </c>
      <c r="H29" s="20">
        <f t="shared" si="5"/>
        <v>27.313189447115388</v>
      </c>
    </row>
    <row r="30" spans="1:8" x14ac:dyDescent="0.2">
      <c r="A30" s="8">
        <f t="shared" si="6"/>
        <v>23</v>
      </c>
      <c r="B30" s="18">
        <v>48217.09</v>
      </c>
      <c r="C30" s="18">
        <f t="shared" si="0"/>
        <v>58776.632709999998</v>
      </c>
      <c r="D30" s="18">
        <f t="shared" si="1"/>
        <v>4898.0527258333332</v>
      </c>
      <c r="E30" s="19">
        <f t="shared" si="2"/>
        <v>29.74525946862348</v>
      </c>
      <c r="F30" s="19">
        <f t="shared" si="3"/>
        <v>14.87262973431174</v>
      </c>
      <c r="G30" s="19">
        <f t="shared" si="4"/>
        <v>5.9490518937246959</v>
      </c>
      <c r="H30" s="20">
        <f t="shared" si="5"/>
        <v>28.257996495192305</v>
      </c>
    </row>
    <row r="31" spans="1:8" x14ac:dyDescent="0.2">
      <c r="A31" s="8">
        <f t="shared" si="6"/>
        <v>24</v>
      </c>
      <c r="B31" s="18">
        <v>49829.24</v>
      </c>
      <c r="C31" s="18">
        <f t="shared" si="0"/>
        <v>60741.843560000001</v>
      </c>
      <c r="D31" s="18">
        <f t="shared" si="1"/>
        <v>5061.8202966666668</v>
      </c>
      <c r="E31" s="19">
        <f t="shared" si="2"/>
        <v>30.739799372469637</v>
      </c>
      <c r="F31" s="19">
        <f t="shared" si="3"/>
        <v>15.369899686234819</v>
      </c>
      <c r="G31" s="19">
        <f t="shared" si="4"/>
        <v>6.1479598744939272</v>
      </c>
      <c r="H31" s="20">
        <f t="shared" si="5"/>
        <v>29.202809403846153</v>
      </c>
    </row>
    <row r="32" spans="1:8" x14ac:dyDescent="0.2">
      <c r="A32" s="8">
        <f t="shared" si="6"/>
        <v>25</v>
      </c>
      <c r="B32" s="18">
        <v>49919.64</v>
      </c>
      <c r="C32" s="18">
        <f t="shared" si="0"/>
        <v>60852.041160000001</v>
      </c>
      <c r="D32" s="18">
        <f t="shared" si="1"/>
        <v>5071.0034300000007</v>
      </c>
      <c r="E32" s="19">
        <f t="shared" si="2"/>
        <v>30.795567388663969</v>
      </c>
      <c r="F32" s="19">
        <f t="shared" si="3"/>
        <v>15.397783694331984</v>
      </c>
      <c r="G32" s="19">
        <f t="shared" si="4"/>
        <v>6.1591134777327934</v>
      </c>
      <c r="H32" s="20">
        <f t="shared" si="5"/>
        <v>29.255789019230768</v>
      </c>
    </row>
    <row r="33" spans="1:8" x14ac:dyDescent="0.2">
      <c r="A33" s="8">
        <f t="shared" si="6"/>
        <v>26</v>
      </c>
      <c r="B33" s="18">
        <v>50003.41</v>
      </c>
      <c r="C33" s="18">
        <f t="shared" si="0"/>
        <v>60954.156790000008</v>
      </c>
      <c r="D33" s="18">
        <f t="shared" si="1"/>
        <v>5079.5130658333337</v>
      </c>
      <c r="E33" s="19">
        <f t="shared" si="2"/>
        <v>30.847245339068831</v>
      </c>
      <c r="F33" s="19">
        <f t="shared" si="3"/>
        <v>15.423622669534415</v>
      </c>
      <c r="G33" s="19">
        <f t="shared" si="4"/>
        <v>6.1694490678137663</v>
      </c>
      <c r="H33" s="20">
        <f t="shared" si="5"/>
        <v>29.304883072115388</v>
      </c>
    </row>
    <row r="34" spans="1:8" x14ac:dyDescent="0.2">
      <c r="A34" s="8">
        <f t="shared" si="6"/>
        <v>27</v>
      </c>
      <c r="B34" s="18">
        <v>50081.02</v>
      </c>
      <c r="C34" s="18">
        <f t="shared" si="0"/>
        <v>61048.763379999997</v>
      </c>
      <c r="D34" s="18">
        <f t="shared" si="1"/>
        <v>5087.3969483333331</v>
      </c>
      <c r="E34" s="19">
        <f t="shared" si="2"/>
        <v>30.895123168016191</v>
      </c>
      <c r="F34" s="19">
        <f t="shared" si="3"/>
        <v>15.447561584008096</v>
      </c>
      <c r="G34" s="19">
        <f t="shared" si="4"/>
        <v>6.1790246336032384</v>
      </c>
      <c r="H34" s="20">
        <f t="shared" si="5"/>
        <v>29.350367009615383</v>
      </c>
    </row>
    <row r="35" spans="1:8" x14ac:dyDescent="0.2">
      <c r="A35" s="8">
        <f t="shared" si="6"/>
        <v>28</v>
      </c>
      <c r="B35" s="18">
        <v>50152.92</v>
      </c>
      <c r="C35" s="18">
        <f t="shared" si="0"/>
        <v>61136.409480000002</v>
      </c>
      <c r="D35" s="18">
        <f t="shared" si="1"/>
        <v>5094.7007899999999</v>
      </c>
      <c r="E35" s="19">
        <f t="shared" si="2"/>
        <v>30.939478481781379</v>
      </c>
      <c r="F35" s="19">
        <f t="shared" si="3"/>
        <v>15.469739240890689</v>
      </c>
      <c r="G35" s="19">
        <f t="shared" si="4"/>
        <v>6.1878956963562759</v>
      </c>
      <c r="H35" s="20">
        <f t="shared" si="5"/>
        <v>29.392504557692309</v>
      </c>
    </row>
    <row r="36" spans="1:8" x14ac:dyDescent="0.2">
      <c r="A36" s="8">
        <f t="shared" si="6"/>
        <v>29</v>
      </c>
      <c r="B36" s="18">
        <v>50219.5</v>
      </c>
      <c r="C36" s="18">
        <f t="shared" si="0"/>
        <v>61217.570500000002</v>
      </c>
      <c r="D36" s="18">
        <f t="shared" si="1"/>
        <v>5101.4642083333329</v>
      </c>
      <c r="E36" s="19">
        <f t="shared" si="2"/>
        <v>30.980551872469636</v>
      </c>
      <c r="F36" s="19">
        <f t="shared" si="3"/>
        <v>15.490275936234818</v>
      </c>
      <c r="G36" s="19">
        <f t="shared" si="4"/>
        <v>6.1961103744939274</v>
      </c>
      <c r="H36" s="20">
        <f t="shared" si="5"/>
        <v>29.431524278846155</v>
      </c>
    </row>
    <row r="37" spans="1:8" x14ac:dyDescent="0.2">
      <c r="A37" s="8">
        <f t="shared" si="6"/>
        <v>30</v>
      </c>
      <c r="B37" s="18">
        <v>50281.23</v>
      </c>
      <c r="C37" s="18">
        <f t="shared" si="0"/>
        <v>61292.819370000005</v>
      </c>
      <c r="D37" s="18">
        <f t="shared" si="1"/>
        <v>5107.7349475000001</v>
      </c>
      <c r="E37" s="19">
        <f t="shared" si="2"/>
        <v>31.018633284412957</v>
      </c>
      <c r="F37" s="19">
        <f t="shared" si="3"/>
        <v>15.509316642206478</v>
      </c>
      <c r="G37" s="19">
        <f t="shared" si="4"/>
        <v>6.2037266568825915</v>
      </c>
      <c r="H37" s="20">
        <f t="shared" si="5"/>
        <v>29.467701620192312</v>
      </c>
    </row>
    <row r="38" spans="1:8" x14ac:dyDescent="0.2">
      <c r="A38" s="8">
        <f t="shared" si="6"/>
        <v>31</v>
      </c>
      <c r="B38" s="18">
        <v>50338.35</v>
      </c>
      <c r="C38" s="18">
        <f t="shared" si="0"/>
        <v>61362.448650000006</v>
      </c>
      <c r="D38" s="18">
        <f t="shared" si="1"/>
        <v>5113.5373875000005</v>
      </c>
      <c r="E38" s="19">
        <f t="shared" si="2"/>
        <v>31.0538707742915</v>
      </c>
      <c r="F38" s="19">
        <f t="shared" si="3"/>
        <v>15.52693538714575</v>
      </c>
      <c r="G38" s="19">
        <f t="shared" si="4"/>
        <v>6.2107741548583002</v>
      </c>
      <c r="H38" s="20">
        <f t="shared" si="5"/>
        <v>29.501177235576925</v>
      </c>
    </row>
    <row r="39" spans="1:8" x14ac:dyDescent="0.2">
      <c r="A39" s="8">
        <f t="shared" si="6"/>
        <v>32</v>
      </c>
      <c r="B39" s="18">
        <v>50391.26</v>
      </c>
      <c r="C39" s="18">
        <f t="shared" si="0"/>
        <v>61426.945940000005</v>
      </c>
      <c r="D39" s="18">
        <f t="shared" si="1"/>
        <v>5118.9121616666671</v>
      </c>
      <c r="E39" s="19">
        <f t="shared" si="2"/>
        <v>31.08651110323887</v>
      </c>
      <c r="F39" s="19">
        <f t="shared" si="3"/>
        <v>15.543255551619435</v>
      </c>
      <c r="G39" s="19">
        <f t="shared" si="4"/>
        <v>6.2173022206477739</v>
      </c>
      <c r="H39" s="20">
        <f t="shared" si="5"/>
        <v>29.532185548076924</v>
      </c>
    </row>
    <row r="40" spans="1:8" x14ac:dyDescent="0.2">
      <c r="A40" s="8">
        <f t="shared" si="6"/>
        <v>33</v>
      </c>
      <c r="B40" s="18">
        <v>50440.24</v>
      </c>
      <c r="C40" s="18">
        <f t="shared" si="0"/>
        <v>61486.652560000002</v>
      </c>
      <c r="D40" s="18">
        <f t="shared" si="1"/>
        <v>5123.8877133333335</v>
      </c>
      <c r="E40" s="19">
        <f t="shared" si="2"/>
        <v>31.116727004048585</v>
      </c>
      <c r="F40" s="19">
        <f t="shared" si="3"/>
        <v>15.558363502024292</v>
      </c>
      <c r="G40" s="19">
        <f t="shared" si="4"/>
        <v>6.2233454008097171</v>
      </c>
      <c r="H40" s="20">
        <f t="shared" si="5"/>
        <v>29.560890653846155</v>
      </c>
    </row>
    <row r="41" spans="1:8" x14ac:dyDescent="0.2">
      <c r="A41" s="8">
        <f t="shared" si="6"/>
        <v>34</v>
      </c>
      <c r="B41" s="18">
        <v>50485.62</v>
      </c>
      <c r="C41" s="18">
        <f t="shared" si="0"/>
        <v>61541.970780000011</v>
      </c>
      <c r="D41" s="18">
        <f t="shared" si="1"/>
        <v>5128.4975650000006</v>
      </c>
      <c r="E41" s="19">
        <f t="shared" si="2"/>
        <v>31.144722054655876</v>
      </c>
      <c r="F41" s="19">
        <f t="shared" si="3"/>
        <v>15.572361027327938</v>
      </c>
      <c r="G41" s="19">
        <f t="shared" si="4"/>
        <v>6.2289444109311756</v>
      </c>
      <c r="H41" s="20">
        <f t="shared" si="5"/>
        <v>29.587485951923082</v>
      </c>
    </row>
    <row r="42" spans="1:8" x14ac:dyDescent="0.2">
      <c r="A42" s="21">
        <f t="shared" si="6"/>
        <v>35</v>
      </c>
      <c r="B42" s="22">
        <v>50527.61</v>
      </c>
      <c r="C42" s="22">
        <f t="shared" si="0"/>
        <v>61593.156590000006</v>
      </c>
      <c r="D42" s="22">
        <f t="shared" si="1"/>
        <v>5132.7630491666669</v>
      </c>
      <c r="E42" s="23">
        <f t="shared" si="2"/>
        <v>31.170625804655874</v>
      </c>
      <c r="F42" s="23">
        <f t="shared" si="3"/>
        <v>15.585312902327937</v>
      </c>
      <c r="G42" s="23">
        <f t="shared" si="4"/>
        <v>6.2341251609311747</v>
      </c>
      <c r="H42" s="24">
        <f t="shared" si="5"/>
        <v>29.612094514423081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18</v>
      </c>
      <c r="B1" s="1" t="s">
        <v>52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25666.77</v>
      </c>
      <c r="C7" s="18">
        <f t="shared" ref="C7:C42" si="0">B7*$D$3</f>
        <v>31287.792630000004</v>
      </c>
      <c r="D7" s="18">
        <f t="shared" ref="D7:D42" si="1">B7/12*$D$3</f>
        <v>2607.3160525000003</v>
      </c>
      <c r="E7" s="19">
        <f t="shared" ref="E7:E42" si="2">C7/1976</f>
        <v>15.83390315283401</v>
      </c>
      <c r="F7" s="19">
        <f>E7/2</f>
        <v>7.9169515764170049</v>
      </c>
      <c r="G7" s="19">
        <f>E7/5</f>
        <v>3.166780630566802</v>
      </c>
      <c r="H7" s="20">
        <f>C7/2080</f>
        <v>15.04220799519231</v>
      </c>
    </row>
    <row r="8" spans="1:8" x14ac:dyDescent="0.2">
      <c r="A8" s="8">
        <f>A7+1</f>
        <v>1</v>
      </c>
      <c r="B8" s="18">
        <v>26136.69</v>
      </c>
      <c r="C8" s="18">
        <f t="shared" si="0"/>
        <v>31860.625110000001</v>
      </c>
      <c r="D8" s="18">
        <f t="shared" si="1"/>
        <v>2655.0520925000001</v>
      </c>
      <c r="E8" s="19">
        <f t="shared" si="2"/>
        <v>16.123798132591094</v>
      </c>
      <c r="F8" s="19">
        <f t="shared" ref="F8:F42" si="3">E8/2</f>
        <v>8.0618990662955472</v>
      </c>
      <c r="G8" s="19">
        <f t="shared" ref="G8:G42" si="4">E8/5</f>
        <v>3.2247596265182188</v>
      </c>
      <c r="H8" s="20">
        <f t="shared" ref="H8:H42" si="5">C8/2080</f>
        <v>15.317608225961539</v>
      </c>
    </row>
    <row r="9" spans="1:8" x14ac:dyDescent="0.2">
      <c r="A9" s="8">
        <f t="shared" ref="A9:A42" si="6">A8+1</f>
        <v>2</v>
      </c>
      <c r="B9" s="18">
        <v>26669.59</v>
      </c>
      <c r="C9" s="18">
        <f t="shared" si="0"/>
        <v>32510.230210000002</v>
      </c>
      <c r="D9" s="18">
        <f t="shared" si="1"/>
        <v>2709.1858508333335</v>
      </c>
      <c r="E9" s="19">
        <f t="shared" si="2"/>
        <v>16.452545652834008</v>
      </c>
      <c r="F9" s="19">
        <f t="shared" si="3"/>
        <v>8.226272826417004</v>
      </c>
      <c r="G9" s="19">
        <f t="shared" si="4"/>
        <v>3.2905091305668015</v>
      </c>
      <c r="H9" s="20">
        <f t="shared" si="5"/>
        <v>15.629918370192309</v>
      </c>
    </row>
    <row r="10" spans="1:8" x14ac:dyDescent="0.2">
      <c r="A10" s="8">
        <f t="shared" si="6"/>
        <v>3</v>
      </c>
      <c r="B10" s="18">
        <v>27625.45</v>
      </c>
      <c r="C10" s="18">
        <f t="shared" si="0"/>
        <v>33675.423550000007</v>
      </c>
      <c r="D10" s="18">
        <f t="shared" si="1"/>
        <v>2806.2852958333337</v>
      </c>
      <c r="E10" s="19">
        <f t="shared" si="2"/>
        <v>17.042218395748993</v>
      </c>
      <c r="F10" s="19">
        <f t="shared" si="3"/>
        <v>8.5211091978744964</v>
      </c>
      <c r="G10" s="19">
        <f t="shared" si="4"/>
        <v>3.4084436791497987</v>
      </c>
      <c r="H10" s="20">
        <f t="shared" si="5"/>
        <v>16.190107475961543</v>
      </c>
    </row>
    <row r="11" spans="1:8" x14ac:dyDescent="0.2">
      <c r="A11" s="8">
        <f t="shared" si="6"/>
        <v>4</v>
      </c>
      <c r="B11" s="18">
        <v>28575.57</v>
      </c>
      <c r="C11" s="18">
        <f t="shared" si="0"/>
        <v>34833.619830000003</v>
      </c>
      <c r="D11" s="18">
        <f t="shared" si="1"/>
        <v>2902.8016525000003</v>
      </c>
      <c r="E11" s="19">
        <f t="shared" si="2"/>
        <v>17.628350116396764</v>
      </c>
      <c r="F11" s="19">
        <f t="shared" si="3"/>
        <v>8.8141750581983818</v>
      </c>
      <c r="G11" s="19">
        <f t="shared" si="4"/>
        <v>3.5256700232793525</v>
      </c>
      <c r="H11" s="20">
        <f t="shared" si="5"/>
        <v>16.746932610576923</v>
      </c>
    </row>
    <row r="12" spans="1:8" x14ac:dyDescent="0.2">
      <c r="A12" s="8">
        <f t="shared" si="6"/>
        <v>5</v>
      </c>
      <c r="B12" s="18">
        <v>28581.3</v>
      </c>
      <c r="C12" s="18">
        <f t="shared" si="0"/>
        <v>34840.604700000004</v>
      </c>
      <c r="D12" s="18">
        <f t="shared" si="1"/>
        <v>2903.3837250000001</v>
      </c>
      <c r="E12" s="19">
        <f t="shared" si="2"/>
        <v>17.631884969635628</v>
      </c>
      <c r="F12" s="19">
        <f t="shared" si="3"/>
        <v>8.8159424848178141</v>
      </c>
      <c r="G12" s="19">
        <f t="shared" si="4"/>
        <v>3.5263769939271254</v>
      </c>
      <c r="H12" s="20">
        <f t="shared" si="5"/>
        <v>16.750290721153849</v>
      </c>
    </row>
    <row r="13" spans="1:8" x14ac:dyDescent="0.2">
      <c r="A13" s="8">
        <f t="shared" si="6"/>
        <v>6</v>
      </c>
      <c r="B13" s="18">
        <v>29736.12</v>
      </c>
      <c r="C13" s="18">
        <f t="shared" si="0"/>
        <v>36248.330280000002</v>
      </c>
      <c r="D13" s="18">
        <f t="shared" si="1"/>
        <v>3020.6941899999997</v>
      </c>
      <c r="E13" s="19">
        <f t="shared" si="2"/>
        <v>18.344296700404858</v>
      </c>
      <c r="F13" s="19">
        <f t="shared" si="3"/>
        <v>9.1721483502024288</v>
      </c>
      <c r="G13" s="19">
        <f t="shared" si="4"/>
        <v>3.6688593400809717</v>
      </c>
      <c r="H13" s="20">
        <f t="shared" si="5"/>
        <v>17.427081865384615</v>
      </c>
    </row>
    <row r="14" spans="1:8" x14ac:dyDescent="0.2">
      <c r="A14" s="8">
        <f t="shared" si="6"/>
        <v>7</v>
      </c>
      <c r="B14" s="18">
        <v>29736.12</v>
      </c>
      <c r="C14" s="18">
        <f t="shared" si="0"/>
        <v>36248.330280000002</v>
      </c>
      <c r="D14" s="18">
        <f t="shared" si="1"/>
        <v>3020.6941899999997</v>
      </c>
      <c r="E14" s="19">
        <f t="shared" si="2"/>
        <v>18.344296700404858</v>
      </c>
      <c r="F14" s="19">
        <f t="shared" si="3"/>
        <v>9.1721483502024288</v>
      </c>
      <c r="G14" s="19">
        <f t="shared" si="4"/>
        <v>3.6688593400809717</v>
      </c>
      <c r="H14" s="20">
        <f t="shared" si="5"/>
        <v>17.427081865384615</v>
      </c>
    </row>
    <row r="15" spans="1:8" x14ac:dyDescent="0.2">
      <c r="A15" s="8">
        <f t="shared" si="6"/>
        <v>8</v>
      </c>
      <c r="B15" s="18">
        <v>30650.73</v>
      </c>
      <c r="C15" s="18">
        <f t="shared" si="0"/>
        <v>37363.239870000005</v>
      </c>
      <c r="D15" s="18">
        <f t="shared" si="1"/>
        <v>3113.6033225000001</v>
      </c>
      <c r="E15" s="19">
        <f t="shared" si="2"/>
        <v>18.908522201417007</v>
      </c>
      <c r="F15" s="19">
        <f t="shared" si="3"/>
        <v>9.4542611007085036</v>
      </c>
      <c r="G15" s="19">
        <f t="shared" si="4"/>
        <v>3.7817044402834012</v>
      </c>
      <c r="H15" s="20">
        <f t="shared" si="5"/>
        <v>17.963096091346156</v>
      </c>
    </row>
    <row r="16" spans="1:8" x14ac:dyDescent="0.2">
      <c r="A16" s="8">
        <f t="shared" si="6"/>
        <v>9</v>
      </c>
      <c r="B16" s="18">
        <v>30665.43</v>
      </c>
      <c r="C16" s="18">
        <f t="shared" si="0"/>
        <v>37381.159170000006</v>
      </c>
      <c r="D16" s="18">
        <f t="shared" si="1"/>
        <v>3115.0965974999999</v>
      </c>
      <c r="E16" s="19">
        <f t="shared" si="2"/>
        <v>18.917590673076926</v>
      </c>
      <c r="F16" s="19">
        <f t="shared" si="3"/>
        <v>9.4587953365384632</v>
      </c>
      <c r="G16" s="19">
        <f t="shared" si="4"/>
        <v>3.7835181346153854</v>
      </c>
      <c r="H16" s="20">
        <f t="shared" si="5"/>
        <v>17.971711139423078</v>
      </c>
    </row>
    <row r="17" spans="1:8" x14ac:dyDescent="0.2">
      <c r="A17" s="8">
        <f t="shared" si="6"/>
        <v>10</v>
      </c>
      <c r="B17" s="18">
        <v>32019.63</v>
      </c>
      <c r="C17" s="18">
        <f t="shared" si="0"/>
        <v>39031.928970000001</v>
      </c>
      <c r="D17" s="18">
        <f t="shared" si="1"/>
        <v>3252.6607475000005</v>
      </c>
      <c r="E17" s="19">
        <f t="shared" si="2"/>
        <v>19.753000490890688</v>
      </c>
      <c r="F17" s="19">
        <f t="shared" si="3"/>
        <v>9.8765002454453441</v>
      </c>
      <c r="G17" s="19">
        <f t="shared" si="4"/>
        <v>3.9506000981781377</v>
      </c>
      <c r="H17" s="20">
        <f t="shared" si="5"/>
        <v>18.765350466346153</v>
      </c>
    </row>
    <row r="18" spans="1:8" x14ac:dyDescent="0.2">
      <c r="A18" s="8">
        <f t="shared" si="6"/>
        <v>11</v>
      </c>
      <c r="B18" s="18">
        <v>32034.35</v>
      </c>
      <c r="C18" s="18">
        <f t="shared" si="0"/>
        <v>39049.872649999998</v>
      </c>
      <c r="D18" s="18">
        <f t="shared" si="1"/>
        <v>3254.1560541666668</v>
      </c>
      <c r="E18" s="19">
        <f t="shared" si="2"/>
        <v>19.762081300607285</v>
      </c>
      <c r="F18" s="19">
        <f t="shared" si="3"/>
        <v>9.8810406503036425</v>
      </c>
      <c r="G18" s="19">
        <f t="shared" si="4"/>
        <v>3.9524162601214572</v>
      </c>
      <c r="H18" s="20">
        <f t="shared" si="5"/>
        <v>18.773977235576922</v>
      </c>
    </row>
    <row r="19" spans="1:8" x14ac:dyDescent="0.2">
      <c r="A19" s="8">
        <f t="shared" si="6"/>
        <v>12</v>
      </c>
      <c r="B19" s="18">
        <v>32918.76</v>
      </c>
      <c r="C19" s="18">
        <f t="shared" si="0"/>
        <v>40127.968440000004</v>
      </c>
      <c r="D19" s="18">
        <f t="shared" si="1"/>
        <v>3343.99737</v>
      </c>
      <c r="E19" s="19">
        <f t="shared" si="2"/>
        <v>20.30767633603239</v>
      </c>
      <c r="F19" s="19">
        <f t="shared" si="3"/>
        <v>10.153838168016195</v>
      </c>
      <c r="G19" s="19">
        <f t="shared" si="4"/>
        <v>4.0615352672064784</v>
      </c>
      <c r="H19" s="20">
        <f t="shared" si="5"/>
        <v>19.29229251923077</v>
      </c>
    </row>
    <row r="20" spans="1:8" x14ac:dyDescent="0.2">
      <c r="A20" s="8">
        <f t="shared" si="6"/>
        <v>13</v>
      </c>
      <c r="B20" s="18">
        <v>32918.76</v>
      </c>
      <c r="C20" s="18">
        <f t="shared" si="0"/>
        <v>40127.968440000004</v>
      </c>
      <c r="D20" s="18">
        <f t="shared" si="1"/>
        <v>3343.99737</v>
      </c>
      <c r="E20" s="19">
        <f t="shared" si="2"/>
        <v>20.30767633603239</v>
      </c>
      <c r="F20" s="19">
        <f t="shared" si="3"/>
        <v>10.153838168016195</v>
      </c>
      <c r="G20" s="19">
        <f t="shared" si="4"/>
        <v>4.0615352672064784</v>
      </c>
      <c r="H20" s="20">
        <f t="shared" si="5"/>
        <v>19.29229251923077</v>
      </c>
    </row>
    <row r="21" spans="1:8" x14ac:dyDescent="0.2">
      <c r="A21" s="8">
        <f t="shared" si="6"/>
        <v>14</v>
      </c>
      <c r="B21" s="18">
        <v>34107.360000000001</v>
      </c>
      <c r="C21" s="18">
        <f t="shared" si="0"/>
        <v>41576.871840000007</v>
      </c>
      <c r="D21" s="18">
        <f t="shared" si="1"/>
        <v>3464.7393200000006</v>
      </c>
      <c r="E21" s="19">
        <f t="shared" si="2"/>
        <v>21.040927044534417</v>
      </c>
      <c r="F21" s="19">
        <f t="shared" si="3"/>
        <v>10.520463522267208</v>
      </c>
      <c r="G21" s="19">
        <f t="shared" si="4"/>
        <v>4.2081854089068838</v>
      </c>
      <c r="H21" s="20">
        <f t="shared" si="5"/>
        <v>19.988880692307696</v>
      </c>
    </row>
    <row r="22" spans="1:8" x14ac:dyDescent="0.2">
      <c r="A22" s="8">
        <f t="shared" si="6"/>
        <v>15</v>
      </c>
      <c r="B22" s="18">
        <v>34122.080000000002</v>
      </c>
      <c r="C22" s="18">
        <f t="shared" si="0"/>
        <v>41594.815520000004</v>
      </c>
      <c r="D22" s="18">
        <f t="shared" si="1"/>
        <v>3466.2346266666668</v>
      </c>
      <c r="E22" s="19">
        <f t="shared" si="2"/>
        <v>21.050007854251014</v>
      </c>
      <c r="F22" s="19">
        <f t="shared" si="3"/>
        <v>10.525003927125507</v>
      </c>
      <c r="G22" s="19">
        <f t="shared" si="4"/>
        <v>4.2100015708502028</v>
      </c>
      <c r="H22" s="20">
        <f t="shared" si="5"/>
        <v>19.997507461538465</v>
      </c>
    </row>
    <row r="23" spans="1:8" x14ac:dyDescent="0.2">
      <c r="A23" s="8">
        <f t="shared" si="6"/>
        <v>16</v>
      </c>
      <c r="B23" s="18">
        <v>35476.28</v>
      </c>
      <c r="C23" s="18">
        <f t="shared" si="0"/>
        <v>43245.585319999998</v>
      </c>
      <c r="D23" s="18">
        <f t="shared" si="1"/>
        <v>3603.798776666667</v>
      </c>
      <c r="E23" s="19">
        <f t="shared" si="2"/>
        <v>21.885417672064776</v>
      </c>
      <c r="F23" s="19">
        <f t="shared" si="3"/>
        <v>10.942708836032388</v>
      </c>
      <c r="G23" s="19">
        <f t="shared" si="4"/>
        <v>4.3770835344129555</v>
      </c>
      <c r="H23" s="20">
        <f t="shared" si="5"/>
        <v>20.791146788461539</v>
      </c>
    </row>
    <row r="24" spans="1:8" x14ac:dyDescent="0.2">
      <c r="A24" s="8">
        <f t="shared" si="6"/>
        <v>17</v>
      </c>
      <c r="B24" s="18">
        <v>35490.97</v>
      </c>
      <c r="C24" s="18">
        <f t="shared" si="0"/>
        <v>43263.492430000006</v>
      </c>
      <c r="D24" s="18">
        <f t="shared" si="1"/>
        <v>3605.2910358333338</v>
      </c>
      <c r="E24" s="19">
        <f t="shared" si="2"/>
        <v>21.89447997469636</v>
      </c>
      <c r="F24" s="19">
        <f t="shared" si="3"/>
        <v>10.94723998734818</v>
      </c>
      <c r="G24" s="19">
        <f t="shared" si="4"/>
        <v>4.3788959949392723</v>
      </c>
      <c r="H24" s="20">
        <f t="shared" si="5"/>
        <v>20.799755975961542</v>
      </c>
    </row>
    <row r="25" spans="1:8" x14ac:dyDescent="0.2">
      <c r="A25" s="8">
        <f t="shared" si="6"/>
        <v>18</v>
      </c>
      <c r="B25" s="18">
        <v>36845.17</v>
      </c>
      <c r="C25" s="18">
        <f t="shared" si="0"/>
        <v>44914.26223</v>
      </c>
      <c r="D25" s="18">
        <f t="shared" si="1"/>
        <v>3742.8551858333335</v>
      </c>
      <c r="E25" s="19">
        <f t="shared" si="2"/>
        <v>22.729889792510122</v>
      </c>
      <c r="F25" s="19">
        <f t="shared" si="3"/>
        <v>11.364944896255061</v>
      </c>
      <c r="G25" s="19">
        <f t="shared" si="4"/>
        <v>4.5459779585020241</v>
      </c>
      <c r="H25" s="20">
        <f t="shared" si="5"/>
        <v>21.593395302884616</v>
      </c>
    </row>
    <row r="26" spans="1:8" x14ac:dyDescent="0.2">
      <c r="A26" s="8">
        <f t="shared" si="6"/>
        <v>19</v>
      </c>
      <c r="B26" s="18">
        <v>36859.910000000003</v>
      </c>
      <c r="C26" s="18">
        <f t="shared" si="0"/>
        <v>44932.230290000007</v>
      </c>
      <c r="D26" s="18">
        <f t="shared" si="1"/>
        <v>3744.3525241666671</v>
      </c>
      <c r="E26" s="19">
        <f t="shared" si="2"/>
        <v>22.738982940283403</v>
      </c>
      <c r="F26" s="19">
        <f t="shared" si="3"/>
        <v>11.369491470141702</v>
      </c>
      <c r="G26" s="19">
        <f t="shared" si="4"/>
        <v>4.5477965880566806</v>
      </c>
      <c r="H26" s="20">
        <f t="shared" si="5"/>
        <v>21.602033793269236</v>
      </c>
    </row>
    <row r="27" spans="1:8" x14ac:dyDescent="0.2">
      <c r="A27" s="8">
        <f t="shared" si="6"/>
        <v>20</v>
      </c>
      <c r="B27" s="18">
        <v>38214.1</v>
      </c>
      <c r="C27" s="18">
        <f t="shared" si="0"/>
        <v>46582.9879</v>
      </c>
      <c r="D27" s="18">
        <f t="shared" si="1"/>
        <v>3881.9156583333333</v>
      </c>
      <c r="E27" s="19">
        <f t="shared" si="2"/>
        <v>23.574386589068826</v>
      </c>
      <c r="F27" s="19">
        <f t="shared" si="3"/>
        <v>11.787193294534413</v>
      </c>
      <c r="G27" s="19">
        <f t="shared" si="4"/>
        <v>4.7148773178137651</v>
      </c>
      <c r="H27" s="20">
        <f t="shared" si="5"/>
        <v>22.395667259615383</v>
      </c>
    </row>
    <row r="28" spans="1:8" x14ac:dyDescent="0.2">
      <c r="A28" s="8">
        <f t="shared" si="6"/>
        <v>21</v>
      </c>
      <c r="B28" s="18">
        <v>38228.79</v>
      </c>
      <c r="C28" s="18">
        <f t="shared" si="0"/>
        <v>46600.895010000007</v>
      </c>
      <c r="D28" s="18">
        <f t="shared" si="1"/>
        <v>3883.4079175000002</v>
      </c>
      <c r="E28" s="19">
        <f t="shared" si="2"/>
        <v>23.58344889170041</v>
      </c>
      <c r="F28" s="19">
        <f t="shared" si="3"/>
        <v>11.791724445850205</v>
      </c>
      <c r="G28" s="19">
        <f t="shared" si="4"/>
        <v>4.7166897783400819</v>
      </c>
      <c r="H28" s="20">
        <f t="shared" si="5"/>
        <v>22.404276447115389</v>
      </c>
    </row>
    <row r="29" spans="1:8" x14ac:dyDescent="0.2">
      <c r="A29" s="8">
        <f t="shared" si="6"/>
        <v>22</v>
      </c>
      <c r="B29" s="18">
        <v>39583</v>
      </c>
      <c r="C29" s="18">
        <f t="shared" si="0"/>
        <v>48251.677000000003</v>
      </c>
      <c r="D29" s="18">
        <f t="shared" si="1"/>
        <v>4020.9730833333338</v>
      </c>
      <c r="E29" s="19">
        <f t="shared" si="2"/>
        <v>24.418864878542511</v>
      </c>
      <c r="F29" s="19">
        <f t="shared" si="3"/>
        <v>12.209432439271255</v>
      </c>
      <c r="G29" s="19">
        <f t="shared" si="4"/>
        <v>4.883772975708502</v>
      </c>
      <c r="H29" s="20">
        <f t="shared" si="5"/>
        <v>23.197921634615387</v>
      </c>
    </row>
    <row r="30" spans="1:8" x14ac:dyDescent="0.2">
      <c r="A30" s="8">
        <f t="shared" si="6"/>
        <v>23</v>
      </c>
      <c r="B30" s="18">
        <v>40951.919999999998</v>
      </c>
      <c r="C30" s="18">
        <f t="shared" si="0"/>
        <v>49920.390480000002</v>
      </c>
      <c r="D30" s="18">
        <f t="shared" si="1"/>
        <v>4160.0325400000002</v>
      </c>
      <c r="E30" s="19">
        <f t="shared" si="2"/>
        <v>25.263355506072877</v>
      </c>
      <c r="F30" s="19">
        <f t="shared" si="3"/>
        <v>12.631677753036438</v>
      </c>
      <c r="G30" s="19">
        <f t="shared" si="4"/>
        <v>5.0526711012145755</v>
      </c>
      <c r="H30" s="20">
        <f t="shared" si="5"/>
        <v>24.00018773076923</v>
      </c>
    </row>
    <row r="31" spans="1:8" x14ac:dyDescent="0.2">
      <c r="A31" s="8">
        <f t="shared" si="6"/>
        <v>24</v>
      </c>
      <c r="B31" s="18">
        <v>42306.13</v>
      </c>
      <c r="C31" s="18">
        <f t="shared" si="0"/>
        <v>51571.172469999998</v>
      </c>
      <c r="D31" s="18">
        <f t="shared" si="1"/>
        <v>4297.5977058333337</v>
      </c>
      <c r="E31" s="19">
        <f t="shared" si="2"/>
        <v>26.098771492914977</v>
      </c>
      <c r="F31" s="19">
        <f t="shared" si="3"/>
        <v>13.049385746457489</v>
      </c>
      <c r="G31" s="19">
        <f t="shared" si="4"/>
        <v>5.2197542985829957</v>
      </c>
      <c r="H31" s="20">
        <f t="shared" si="5"/>
        <v>24.793832918269231</v>
      </c>
    </row>
    <row r="32" spans="1:8" x14ac:dyDescent="0.2">
      <c r="A32" s="8">
        <f t="shared" si="6"/>
        <v>25</v>
      </c>
      <c r="B32" s="18">
        <v>42397.59</v>
      </c>
      <c r="C32" s="18">
        <f t="shared" si="0"/>
        <v>51682.662210000002</v>
      </c>
      <c r="D32" s="18">
        <f t="shared" si="1"/>
        <v>4306.8885174999996</v>
      </c>
      <c r="E32" s="19">
        <f t="shared" si="2"/>
        <v>26.15519342611336</v>
      </c>
      <c r="F32" s="19">
        <f t="shared" si="3"/>
        <v>13.07759671305668</v>
      </c>
      <c r="G32" s="19">
        <f t="shared" si="4"/>
        <v>5.2310386852226722</v>
      </c>
      <c r="H32" s="20">
        <f t="shared" si="5"/>
        <v>24.847433754807692</v>
      </c>
    </row>
    <row r="33" spans="1:8" x14ac:dyDescent="0.2">
      <c r="A33" s="8">
        <f t="shared" si="6"/>
        <v>26</v>
      </c>
      <c r="B33" s="18">
        <v>42468.74</v>
      </c>
      <c r="C33" s="18">
        <f t="shared" si="0"/>
        <v>51769.394059999999</v>
      </c>
      <c r="D33" s="18">
        <f t="shared" si="1"/>
        <v>4314.1161716666666</v>
      </c>
      <c r="E33" s="19">
        <f t="shared" si="2"/>
        <v>26.199086062753036</v>
      </c>
      <c r="F33" s="19">
        <f t="shared" si="3"/>
        <v>13.099543031376518</v>
      </c>
      <c r="G33" s="19">
        <f t="shared" si="4"/>
        <v>5.2398172125506068</v>
      </c>
      <c r="H33" s="20">
        <f t="shared" si="5"/>
        <v>24.889131759615385</v>
      </c>
    </row>
    <row r="34" spans="1:8" x14ac:dyDescent="0.2">
      <c r="A34" s="8">
        <f t="shared" si="6"/>
        <v>27</v>
      </c>
      <c r="B34" s="18">
        <v>42549.47</v>
      </c>
      <c r="C34" s="18">
        <f t="shared" si="0"/>
        <v>51867.803930000002</v>
      </c>
      <c r="D34" s="18">
        <f t="shared" si="1"/>
        <v>4322.3169941666674</v>
      </c>
      <c r="E34" s="19">
        <f t="shared" si="2"/>
        <v>26.24888862854251</v>
      </c>
      <c r="F34" s="19">
        <f t="shared" si="3"/>
        <v>13.124444314271255</v>
      </c>
      <c r="G34" s="19">
        <f t="shared" si="4"/>
        <v>5.2497777257085021</v>
      </c>
      <c r="H34" s="20">
        <f t="shared" si="5"/>
        <v>24.936444197115385</v>
      </c>
    </row>
    <row r="35" spans="1:8" x14ac:dyDescent="0.2">
      <c r="A35" s="8">
        <f t="shared" si="6"/>
        <v>28</v>
      </c>
      <c r="B35" s="18">
        <v>42610.559999999998</v>
      </c>
      <c r="C35" s="18">
        <f t="shared" si="0"/>
        <v>51942.272640000003</v>
      </c>
      <c r="D35" s="18">
        <f t="shared" si="1"/>
        <v>4328.5227199999999</v>
      </c>
      <c r="E35" s="19">
        <f t="shared" si="2"/>
        <v>26.286575222672067</v>
      </c>
      <c r="F35" s="19">
        <f t="shared" si="3"/>
        <v>13.143287611336033</v>
      </c>
      <c r="G35" s="19">
        <f t="shared" si="4"/>
        <v>5.2573150445344137</v>
      </c>
      <c r="H35" s="20">
        <f t="shared" si="5"/>
        <v>24.972246461538465</v>
      </c>
    </row>
    <row r="36" spans="1:8" x14ac:dyDescent="0.2">
      <c r="A36" s="8">
        <f t="shared" si="6"/>
        <v>29</v>
      </c>
      <c r="B36" s="18">
        <v>42667.12</v>
      </c>
      <c r="C36" s="18">
        <f t="shared" si="0"/>
        <v>52011.219280000005</v>
      </c>
      <c r="D36" s="18">
        <f t="shared" si="1"/>
        <v>4334.268273333334</v>
      </c>
      <c r="E36" s="19">
        <f t="shared" si="2"/>
        <v>26.321467246963564</v>
      </c>
      <c r="F36" s="19">
        <f t="shared" si="3"/>
        <v>13.160733623481782</v>
      </c>
      <c r="G36" s="19">
        <f t="shared" si="4"/>
        <v>5.2642934493927127</v>
      </c>
      <c r="H36" s="20">
        <f t="shared" si="5"/>
        <v>25.005393884615387</v>
      </c>
    </row>
    <row r="37" spans="1:8" x14ac:dyDescent="0.2">
      <c r="A37" s="8">
        <f t="shared" si="6"/>
        <v>30</v>
      </c>
      <c r="B37" s="18">
        <v>42719.56</v>
      </c>
      <c r="C37" s="18">
        <f t="shared" si="0"/>
        <v>52075.143640000002</v>
      </c>
      <c r="D37" s="18">
        <f t="shared" si="1"/>
        <v>4339.5953033333335</v>
      </c>
      <c r="E37" s="19">
        <f t="shared" si="2"/>
        <v>26.353817631578949</v>
      </c>
      <c r="F37" s="19">
        <f t="shared" si="3"/>
        <v>13.176908815789474</v>
      </c>
      <c r="G37" s="19">
        <f t="shared" si="4"/>
        <v>5.2707635263157897</v>
      </c>
      <c r="H37" s="20">
        <f t="shared" si="5"/>
        <v>25.036126750000001</v>
      </c>
    </row>
    <row r="38" spans="1:8" x14ac:dyDescent="0.2">
      <c r="A38" s="8">
        <f t="shared" si="6"/>
        <v>31</v>
      </c>
      <c r="B38" s="18">
        <v>42768.1</v>
      </c>
      <c r="C38" s="18">
        <f t="shared" si="0"/>
        <v>52134.313900000001</v>
      </c>
      <c r="D38" s="18">
        <f t="shared" si="1"/>
        <v>4344.5261583333331</v>
      </c>
      <c r="E38" s="19">
        <f t="shared" si="2"/>
        <v>26.383762095141702</v>
      </c>
      <c r="F38" s="19">
        <f t="shared" si="3"/>
        <v>13.191881047570851</v>
      </c>
      <c r="G38" s="19">
        <f t="shared" si="4"/>
        <v>5.2767524190283401</v>
      </c>
      <c r="H38" s="20">
        <f t="shared" si="5"/>
        <v>25.064573990384616</v>
      </c>
    </row>
    <row r="39" spans="1:8" x14ac:dyDescent="0.2">
      <c r="A39" s="8">
        <f t="shared" si="6"/>
        <v>32</v>
      </c>
      <c r="B39" s="18">
        <v>42813.05</v>
      </c>
      <c r="C39" s="18">
        <f t="shared" si="0"/>
        <v>52189.107950000005</v>
      </c>
      <c r="D39" s="18">
        <f t="shared" si="1"/>
        <v>4349.0923291666677</v>
      </c>
      <c r="E39" s="19">
        <f t="shared" si="2"/>
        <v>26.411491877530366</v>
      </c>
      <c r="F39" s="19">
        <f t="shared" si="3"/>
        <v>13.205745938765183</v>
      </c>
      <c r="G39" s="19">
        <f t="shared" si="4"/>
        <v>5.2822983755060733</v>
      </c>
      <c r="H39" s="20">
        <f t="shared" si="5"/>
        <v>25.090917283653848</v>
      </c>
    </row>
    <row r="40" spans="1:8" x14ac:dyDescent="0.2">
      <c r="A40" s="8">
        <f t="shared" si="6"/>
        <v>33</v>
      </c>
      <c r="B40" s="18">
        <v>42854.66</v>
      </c>
      <c r="C40" s="18">
        <f t="shared" si="0"/>
        <v>52239.83054000001</v>
      </c>
      <c r="D40" s="18">
        <f t="shared" si="1"/>
        <v>4353.3192116666669</v>
      </c>
      <c r="E40" s="19">
        <f t="shared" si="2"/>
        <v>26.437161204453446</v>
      </c>
      <c r="F40" s="19">
        <f t="shared" si="3"/>
        <v>13.218580602226723</v>
      </c>
      <c r="G40" s="19">
        <f t="shared" si="4"/>
        <v>5.2874322408906895</v>
      </c>
      <c r="H40" s="20">
        <f t="shared" si="5"/>
        <v>25.115303144230776</v>
      </c>
    </row>
    <row r="41" spans="1:8" x14ac:dyDescent="0.2">
      <c r="A41" s="8">
        <f t="shared" si="6"/>
        <v>34</v>
      </c>
      <c r="B41" s="18">
        <v>42893.22</v>
      </c>
      <c r="C41" s="18">
        <f t="shared" si="0"/>
        <v>52286.835180000002</v>
      </c>
      <c r="D41" s="18">
        <f t="shared" si="1"/>
        <v>4357.2362650000005</v>
      </c>
      <c r="E41" s="19">
        <f t="shared" si="2"/>
        <v>26.460948977732794</v>
      </c>
      <c r="F41" s="19">
        <f t="shared" si="3"/>
        <v>13.230474488866397</v>
      </c>
      <c r="G41" s="19">
        <f t="shared" si="4"/>
        <v>5.2921897955465589</v>
      </c>
      <c r="H41" s="20">
        <f t="shared" si="5"/>
        <v>25.137901528846154</v>
      </c>
    </row>
    <row r="42" spans="1:8" x14ac:dyDescent="0.2">
      <c r="A42" s="21">
        <f t="shared" si="6"/>
        <v>35</v>
      </c>
      <c r="B42" s="22">
        <v>42928.9</v>
      </c>
      <c r="C42" s="22">
        <f t="shared" si="0"/>
        <v>52330.329100000003</v>
      </c>
      <c r="D42" s="22">
        <f t="shared" si="1"/>
        <v>4360.8607583333333</v>
      </c>
      <c r="E42" s="23">
        <f t="shared" si="2"/>
        <v>26.482960070850204</v>
      </c>
      <c r="F42" s="23">
        <f t="shared" si="3"/>
        <v>13.241480035425102</v>
      </c>
      <c r="G42" s="23">
        <f t="shared" si="4"/>
        <v>5.2965920141700407</v>
      </c>
      <c r="H42" s="24">
        <f t="shared" si="5"/>
        <v>25.158812067307693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2"/>
  <sheetViews>
    <sheetView zoomScaleNormal="100" workbookViewId="0"/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8" ht="15" x14ac:dyDescent="0.25">
      <c r="A1" s="1" t="s">
        <v>0</v>
      </c>
      <c r="B1" s="1" t="s">
        <v>53</v>
      </c>
    </row>
    <row r="2" spans="1:8" x14ac:dyDescent="0.2">
      <c r="A2" s="4"/>
      <c r="D2" s="3">
        <f>Inhoud!B4</f>
        <v>46054</v>
      </c>
    </row>
    <row r="3" spans="1:8" ht="15" x14ac:dyDescent="0.25">
      <c r="A3" s="1"/>
      <c r="B3" s="1"/>
      <c r="C3" s="5" t="s">
        <v>1</v>
      </c>
      <c r="D3" s="33">
        <f>Inhoud!B6</f>
        <v>1.2190000000000001</v>
      </c>
    </row>
    <row r="4" spans="1:8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8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8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2">
      <c r="A7" s="8">
        <v>0</v>
      </c>
      <c r="B7" s="18">
        <v>28170.69</v>
      </c>
      <c r="C7" s="18">
        <f t="shared" ref="C7:C42" si="0">B7*$D$3</f>
        <v>34340.071109999997</v>
      </c>
      <c r="D7" s="18">
        <f t="shared" ref="D7:D42" si="1">B7/12*$D$3</f>
        <v>2861.6725925000001</v>
      </c>
      <c r="E7" s="19">
        <f t="shared" ref="E7:E42" si="2">C7/1976</f>
        <v>17.378578496963563</v>
      </c>
      <c r="F7" s="19">
        <f>E7/2</f>
        <v>8.6892892484817814</v>
      </c>
      <c r="G7" s="19">
        <f>E7/5</f>
        <v>3.4757156993927127</v>
      </c>
      <c r="H7" s="20">
        <f>C7/2080</f>
        <v>16.509649572115382</v>
      </c>
    </row>
    <row r="8" spans="1:8" x14ac:dyDescent="0.2">
      <c r="A8" s="8">
        <f>A7+1</f>
        <v>1</v>
      </c>
      <c r="B8" s="18">
        <v>28858.13</v>
      </c>
      <c r="C8" s="18">
        <f t="shared" si="0"/>
        <v>35178.060470000004</v>
      </c>
      <c r="D8" s="18">
        <f t="shared" si="1"/>
        <v>2931.5050391666668</v>
      </c>
      <c r="E8" s="19">
        <f t="shared" si="2"/>
        <v>17.802662181174092</v>
      </c>
      <c r="F8" s="19">
        <f t="shared" ref="F8:F42" si="3">E8/2</f>
        <v>8.9013310905870462</v>
      </c>
      <c r="G8" s="19">
        <f t="shared" ref="G8:G42" si="4">E8/5</f>
        <v>3.5605324362348183</v>
      </c>
      <c r="H8" s="20">
        <f t="shared" ref="H8:H42" si="5">C8/2080</f>
        <v>16.912529072115387</v>
      </c>
    </row>
    <row r="9" spans="1:8" x14ac:dyDescent="0.2">
      <c r="A9" s="8">
        <f t="shared" ref="A9:A42" si="6">A8+1</f>
        <v>2</v>
      </c>
      <c r="B9" s="18">
        <v>29761.26</v>
      </c>
      <c r="C9" s="18">
        <f t="shared" si="0"/>
        <v>36278.975940000004</v>
      </c>
      <c r="D9" s="18">
        <f t="shared" si="1"/>
        <v>3023.2479950000002</v>
      </c>
      <c r="E9" s="19">
        <f t="shared" si="2"/>
        <v>18.359805637651824</v>
      </c>
      <c r="F9" s="19">
        <f t="shared" si="3"/>
        <v>9.1799028188259122</v>
      </c>
      <c r="G9" s="19">
        <f t="shared" si="4"/>
        <v>3.671961127530365</v>
      </c>
      <c r="H9" s="20">
        <f t="shared" si="5"/>
        <v>17.441815355769233</v>
      </c>
    </row>
    <row r="10" spans="1:8" x14ac:dyDescent="0.2">
      <c r="A10" s="8">
        <f t="shared" si="6"/>
        <v>3</v>
      </c>
      <c r="B10" s="18">
        <v>30704.95</v>
      </c>
      <c r="C10" s="18">
        <f t="shared" si="0"/>
        <v>37429.334050000005</v>
      </c>
      <c r="D10" s="18">
        <f t="shared" si="1"/>
        <v>3119.1111708333337</v>
      </c>
      <c r="E10" s="19">
        <f t="shared" si="2"/>
        <v>18.941970673076927</v>
      </c>
      <c r="F10" s="19">
        <f t="shared" si="3"/>
        <v>9.4709853365384635</v>
      </c>
      <c r="G10" s="19">
        <f t="shared" si="4"/>
        <v>3.7883941346153853</v>
      </c>
      <c r="H10" s="20">
        <f t="shared" si="5"/>
        <v>17.99487213942308</v>
      </c>
    </row>
    <row r="11" spans="1:8" x14ac:dyDescent="0.2">
      <c r="A11" s="8">
        <f t="shared" si="6"/>
        <v>4</v>
      </c>
      <c r="B11" s="18">
        <v>31559.66</v>
      </c>
      <c r="C11" s="18">
        <f t="shared" si="0"/>
        <v>38471.225539999999</v>
      </c>
      <c r="D11" s="18">
        <f t="shared" si="1"/>
        <v>3205.9354616666669</v>
      </c>
      <c r="E11" s="19">
        <f t="shared" si="2"/>
        <v>19.469243694331983</v>
      </c>
      <c r="F11" s="19">
        <f t="shared" si="3"/>
        <v>9.7346218471659913</v>
      </c>
      <c r="G11" s="19">
        <f t="shared" si="4"/>
        <v>3.8938487388663967</v>
      </c>
      <c r="H11" s="20">
        <f t="shared" si="5"/>
        <v>18.495781509615384</v>
      </c>
    </row>
    <row r="12" spans="1:8" x14ac:dyDescent="0.2">
      <c r="A12" s="8">
        <f t="shared" si="6"/>
        <v>5</v>
      </c>
      <c r="B12" s="18">
        <v>31967.78</v>
      </c>
      <c r="C12" s="18">
        <f t="shared" si="0"/>
        <v>38968.723819999999</v>
      </c>
      <c r="D12" s="18">
        <f t="shared" si="1"/>
        <v>3247.3936516666668</v>
      </c>
      <c r="E12" s="19">
        <f t="shared" si="2"/>
        <v>19.72101407894737</v>
      </c>
      <c r="F12" s="19">
        <f t="shared" si="3"/>
        <v>9.8605070394736849</v>
      </c>
      <c r="G12" s="19">
        <f t="shared" si="4"/>
        <v>3.944202815789474</v>
      </c>
      <c r="H12" s="20">
        <f t="shared" si="5"/>
        <v>18.734963375</v>
      </c>
    </row>
    <row r="13" spans="1:8" x14ac:dyDescent="0.2">
      <c r="A13" s="8">
        <f t="shared" si="6"/>
        <v>6</v>
      </c>
      <c r="B13" s="18">
        <v>32801.93</v>
      </c>
      <c r="C13" s="18">
        <f t="shared" si="0"/>
        <v>39985.552670000005</v>
      </c>
      <c r="D13" s="18">
        <f t="shared" si="1"/>
        <v>3332.1293891666669</v>
      </c>
      <c r="E13" s="19">
        <f t="shared" si="2"/>
        <v>20.235603577935226</v>
      </c>
      <c r="F13" s="19">
        <f t="shared" si="3"/>
        <v>10.117801788967613</v>
      </c>
      <c r="G13" s="19">
        <f t="shared" si="4"/>
        <v>4.0471207155870452</v>
      </c>
      <c r="H13" s="20">
        <f t="shared" si="5"/>
        <v>19.223823399038462</v>
      </c>
    </row>
    <row r="14" spans="1:8" x14ac:dyDescent="0.2">
      <c r="A14" s="8">
        <f t="shared" si="6"/>
        <v>7</v>
      </c>
      <c r="B14" s="18">
        <v>33175.65</v>
      </c>
      <c r="C14" s="18">
        <f t="shared" si="0"/>
        <v>40441.117350000008</v>
      </c>
      <c r="D14" s="18">
        <f t="shared" si="1"/>
        <v>3370.0931125000006</v>
      </c>
      <c r="E14" s="19">
        <f t="shared" si="2"/>
        <v>20.466152505060734</v>
      </c>
      <c r="F14" s="19">
        <f t="shared" si="3"/>
        <v>10.233076252530367</v>
      </c>
      <c r="G14" s="19">
        <f t="shared" si="4"/>
        <v>4.0932305010121466</v>
      </c>
      <c r="H14" s="20">
        <f t="shared" si="5"/>
        <v>19.442844879807694</v>
      </c>
    </row>
    <row r="15" spans="1:8" x14ac:dyDescent="0.2">
      <c r="A15" s="8">
        <f t="shared" si="6"/>
        <v>8</v>
      </c>
      <c r="B15" s="18">
        <v>34219.86</v>
      </c>
      <c r="C15" s="18">
        <f t="shared" si="0"/>
        <v>41714.009340000004</v>
      </c>
      <c r="D15" s="18">
        <f t="shared" si="1"/>
        <v>3476.1674450000005</v>
      </c>
      <c r="E15" s="19">
        <f t="shared" si="2"/>
        <v>21.110328613360327</v>
      </c>
      <c r="F15" s="19">
        <f t="shared" si="3"/>
        <v>10.555164306680163</v>
      </c>
      <c r="G15" s="19">
        <f t="shared" si="4"/>
        <v>4.222065722672065</v>
      </c>
      <c r="H15" s="20">
        <f t="shared" si="5"/>
        <v>20.054812182692309</v>
      </c>
    </row>
    <row r="16" spans="1:8" x14ac:dyDescent="0.2">
      <c r="A16" s="8">
        <f t="shared" si="6"/>
        <v>9</v>
      </c>
      <c r="B16" s="18">
        <v>34553.730000000003</v>
      </c>
      <c r="C16" s="18">
        <f t="shared" si="0"/>
        <v>42120.99687000001</v>
      </c>
      <c r="D16" s="18">
        <f t="shared" si="1"/>
        <v>3510.0830725000005</v>
      </c>
      <c r="E16" s="19">
        <f t="shared" si="2"/>
        <v>21.316293962550613</v>
      </c>
      <c r="F16" s="19">
        <f t="shared" si="3"/>
        <v>10.658146981275307</v>
      </c>
      <c r="G16" s="19">
        <f t="shared" si="4"/>
        <v>4.2632587925101229</v>
      </c>
      <c r="H16" s="20">
        <f t="shared" si="5"/>
        <v>20.250479264423081</v>
      </c>
    </row>
    <row r="17" spans="1:8" x14ac:dyDescent="0.2">
      <c r="A17" s="8">
        <f t="shared" si="6"/>
        <v>10</v>
      </c>
      <c r="B17" s="18">
        <v>35266.94</v>
      </c>
      <c r="C17" s="18">
        <f t="shared" si="0"/>
        <v>42990.399860000005</v>
      </c>
      <c r="D17" s="18">
        <f t="shared" si="1"/>
        <v>3582.5333216666672</v>
      </c>
      <c r="E17" s="19">
        <f t="shared" si="2"/>
        <v>21.756275232793524</v>
      </c>
      <c r="F17" s="19">
        <f t="shared" si="3"/>
        <v>10.878137616396762</v>
      </c>
      <c r="G17" s="19">
        <f t="shared" si="4"/>
        <v>4.3512550465587045</v>
      </c>
      <c r="H17" s="20">
        <f t="shared" si="5"/>
        <v>20.668461471153847</v>
      </c>
    </row>
    <row r="18" spans="1:8" x14ac:dyDescent="0.2">
      <c r="A18" s="8">
        <f t="shared" si="6"/>
        <v>11</v>
      </c>
      <c r="B18" s="18">
        <v>35555.93</v>
      </c>
      <c r="C18" s="18">
        <f t="shared" si="0"/>
        <v>43342.678670000001</v>
      </c>
      <c r="D18" s="18">
        <f t="shared" si="1"/>
        <v>3611.8898891666672</v>
      </c>
      <c r="E18" s="19">
        <f t="shared" si="2"/>
        <v>21.934553982793524</v>
      </c>
      <c r="F18" s="19">
        <f t="shared" si="3"/>
        <v>10.967276991396762</v>
      </c>
      <c r="G18" s="19">
        <f t="shared" si="4"/>
        <v>4.3869107965587046</v>
      </c>
      <c r="H18" s="20">
        <f t="shared" si="5"/>
        <v>20.837826283653847</v>
      </c>
    </row>
    <row r="19" spans="1:8" x14ac:dyDescent="0.2">
      <c r="A19" s="8">
        <f t="shared" si="6"/>
        <v>12</v>
      </c>
      <c r="B19" s="18">
        <v>36505.730000000003</v>
      </c>
      <c r="C19" s="18">
        <f t="shared" si="0"/>
        <v>44500.484870000008</v>
      </c>
      <c r="D19" s="18">
        <f t="shared" si="1"/>
        <v>3708.3737391666673</v>
      </c>
      <c r="E19" s="19">
        <f t="shared" si="2"/>
        <v>22.520488294534417</v>
      </c>
      <c r="F19" s="19">
        <f t="shared" si="3"/>
        <v>11.260244147267208</v>
      </c>
      <c r="G19" s="19">
        <f t="shared" si="4"/>
        <v>4.5040976589068835</v>
      </c>
      <c r="H19" s="20">
        <f t="shared" si="5"/>
        <v>21.394463879807695</v>
      </c>
    </row>
    <row r="20" spans="1:8" x14ac:dyDescent="0.2">
      <c r="A20" s="8">
        <f t="shared" si="6"/>
        <v>13</v>
      </c>
      <c r="B20" s="18">
        <v>36768.17</v>
      </c>
      <c r="C20" s="18">
        <f t="shared" si="0"/>
        <v>44820.399230000003</v>
      </c>
      <c r="D20" s="18">
        <f t="shared" si="1"/>
        <v>3735.0332691666667</v>
      </c>
      <c r="E20" s="19">
        <f t="shared" si="2"/>
        <v>22.682388274291501</v>
      </c>
      <c r="F20" s="19">
        <f t="shared" si="3"/>
        <v>11.341194137145751</v>
      </c>
      <c r="G20" s="19">
        <f t="shared" si="4"/>
        <v>4.5364776548583006</v>
      </c>
      <c r="H20" s="20">
        <f t="shared" si="5"/>
        <v>21.548268860576925</v>
      </c>
    </row>
    <row r="21" spans="1:8" x14ac:dyDescent="0.2">
      <c r="A21" s="8">
        <f t="shared" si="6"/>
        <v>14</v>
      </c>
      <c r="B21" s="18">
        <v>37705.29</v>
      </c>
      <c r="C21" s="18">
        <f t="shared" si="0"/>
        <v>45962.748510000005</v>
      </c>
      <c r="D21" s="18">
        <f t="shared" si="1"/>
        <v>3830.2290425000006</v>
      </c>
      <c r="E21" s="19">
        <f t="shared" si="2"/>
        <v>23.260500258097167</v>
      </c>
      <c r="F21" s="19">
        <f t="shared" si="3"/>
        <v>11.630250129048584</v>
      </c>
      <c r="G21" s="19">
        <f t="shared" si="4"/>
        <v>4.6521000516194331</v>
      </c>
      <c r="H21" s="20">
        <f t="shared" si="5"/>
        <v>22.09747524519231</v>
      </c>
    </row>
    <row r="22" spans="1:8" x14ac:dyDescent="0.2">
      <c r="A22" s="8">
        <f t="shared" si="6"/>
        <v>15</v>
      </c>
      <c r="B22" s="18">
        <v>37936.550000000003</v>
      </c>
      <c r="C22" s="18">
        <f t="shared" si="0"/>
        <v>46244.654450000009</v>
      </c>
      <c r="D22" s="18">
        <f t="shared" si="1"/>
        <v>3853.7212041666676</v>
      </c>
      <c r="E22" s="19">
        <f t="shared" si="2"/>
        <v>23.403165207489884</v>
      </c>
      <c r="F22" s="19">
        <f t="shared" si="3"/>
        <v>11.701582603744942</v>
      </c>
      <c r="G22" s="19">
        <f t="shared" si="4"/>
        <v>4.6806330414979769</v>
      </c>
      <c r="H22" s="20">
        <f t="shared" si="5"/>
        <v>22.233006947115388</v>
      </c>
    </row>
    <row r="23" spans="1:8" x14ac:dyDescent="0.2">
      <c r="A23" s="8">
        <f t="shared" si="6"/>
        <v>16</v>
      </c>
      <c r="B23" s="18">
        <v>38844.03</v>
      </c>
      <c r="C23" s="18">
        <f t="shared" si="0"/>
        <v>47350.87257</v>
      </c>
      <c r="D23" s="18">
        <f t="shared" si="1"/>
        <v>3945.9060475000001</v>
      </c>
      <c r="E23" s="19">
        <f t="shared" si="2"/>
        <v>23.962992191295545</v>
      </c>
      <c r="F23" s="19">
        <f t="shared" si="3"/>
        <v>11.981496095647772</v>
      </c>
      <c r="G23" s="19">
        <f t="shared" si="4"/>
        <v>4.7925984382591089</v>
      </c>
      <c r="H23" s="20">
        <f t="shared" si="5"/>
        <v>22.764842581730768</v>
      </c>
    </row>
    <row r="24" spans="1:8" x14ac:dyDescent="0.2">
      <c r="A24" s="8">
        <f t="shared" si="6"/>
        <v>17</v>
      </c>
      <c r="B24" s="18">
        <v>39047.18</v>
      </c>
      <c r="C24" s="18">
        <f t="shared" si="0"/>
        <v>47598.512420000006</v>
      </c>
      <c r="D24" s="18">
        <f t="shared" si="1"/>
        <v>3966.5427016666672</v>
      </c>
      <c r="E24" s="19">
        <f t="shared" si="2"/>
        <v>24.088316002024296</v>
      </c>
      <c r="F24" s="19">
        <f t="shared" si="3"/>
        <v>12.044158001012148</v>
      </c>
      <c r="G24" s="19">
        <f t="shared" si="4"/>
        <v>4.8176632004048594</v>
      </c>
      <c r="H24" s="20">
        <f t="shared" si="5"/>
        <v>22.88390020192308</v>
      </c>
    </row>
    <row r="25" spans="1:8" x14ac:dyDescent="0.2">
      <c r="A25" s="8">
        <f t="shared" si="6"/>
        <v>18</v>
      </c>
      <c r="B25" s="18">
        <v>39928.14</v>
      </c>
      <c r="C25" s="18">
        <f t="shared" si="0"/>
        <v>48672.40266</v>
      </c>
      <c r="D25" s="18">
        <f t="shared" si="1"/>
        <v>4056.033555</v>
      </c>
      <c r="E25" s="19">
        <f t="shared" si="2"/>
        <v>24.631782722672064</v>
      </c>
      <c r="F25" s="19">
        <f t="shared" si="3"/>
        <v>12.315891361336032</v>
      </c>
      <c r="G25" s="19">
        <f t="shared" si="4"/>
        <v>4.9263565445344124</v>
      </c>
      <c r="H25" s="20">
        <f t="shared" si="5"/>
        <v>23.40019358653846</v>
      </c>
    </row>
    <row r="26" spans="1:8" x14ac:dyDescent="0.2">
      <c r="A26" s="8">
        <f t="shared" si="6"/>
        <v>19</v>
      </c>
      <c r="B26" s="18">
        <v>40106.21</v>
      </c>
      <c r="C26" s="18">
        <f t="shared" si="0"/>
        <v>48889.469990000005</v>
      </c>
      <c r="D26" s="18">
        <f t="shared" si="1"/>
        <v>4074.1224991666668</v>
      </c>
      <c r="E26" s="19">
        <f t="shared" si="2"/>
        <v>24.741634610323889</v>
      </c>
      <c r="F26" s="19">
        <f t="shared" si="3"/>
        <v>12.370817305161944</v>
      </c>
      <c r="G26" s="19">
        <f t="shared" si="4"/>
        <v>4.9483269220647781</v>
      </c>
      <c r="H26" s="20">
        <f t="shared" si="5"/>
        <v>23.504552879807694</v>
      </c>
    </row>
    <row r="27" spans="1:8" x14ac:dyDescent="0.2">
      <c r="A27" s="8">
        <f t="shared" si="6"/>
        <v>20</v>
      </c>
      <c r="B27" s="18">
        <v>40963.550000000003</v>
      </c>
      <c r="C27" s="18">
        <f t="shared" si="0"/>
        <v>49934.56745000001</v>
      </c>
      <c r="D27" s="18">
        <f t="shared" si="1"/>
        <v>4161.2139541666675</v>
      </c>
      <c r="E27" s="19">
        <f t="shared" si="2"/>
        <v>25.270530086032394</v>
      </c>
      <c r="F27" s="19">
        <f t="shared" si="3"/>
        <v>12.635265043016197</v>
      </c>
      <c r="G27" s="19">
        <f t="shared" si="4"/>
        <v>5.0541060172064789</v>
      </c>
      <c r="H27" s="20">
        <f t="shared" si="5"/>
        <v>24.007003581730775</v>
      </c>
    </row>
    <row r="28" spans="1:8" x14ac:dyDescent="0.2">
      <c r="A28" s="8">
        <f t="shared" si="6"/>
        <v>21</v>
      </c>
      <c r="B28" s="18">
        <v>41119.35</v>
      </c>
      <c r="C28" s="18">
        <f t="shared" si="0"/>
        <v>50124.487650000003</v>
      </c>
      <c r="D28" s="18">
        <f t="shared" si="1"/>
        <v>4177.0406375000002</v>
      </c>
      <c r="E28" s="19">
        <f t="shared" si="2"/>
        <v>25.366643547570852</v>
      </c>
      <c r="F28" s="19">
        <f t="shared" si="3"/>
        <v>12.683321773785426</v>
      </c>
      <c r="G28" s="19">
        <f t="shared" si="4"/>
        <v>5.0733287095141701</v>
      </c>
      <c r="H28" s="20">
        <f t="shared" si="5"/>
        <v>24.09831137019231</v>
      </c>
    </row>
    <row r="29" spans="1:8" x14ac:dyDescent="0.2">
      <c r="A29" s="8">
        <f t="shared" si="6"/>
        <v>22</v>
      </c>
      <c r="B29" s="18">
        <v>41955.79</v>
      </c>
      <c r="C29" s="18">
        <f t="shared" si="0"/>
        <v>51144.108010000004</v>
      </c>
      <c r="D29" s="18">
        <f t="shared" si="1"/>
        <v>4262.0090008333336</v>
      </c>
      <c r="E29" s="19">
        <f t="shared" si="2"/>
        <v>25.882645754048585</v>
      </c>
      <c r="F29" s="19">
        <f t="shared" si="3"/>
        <v>12.941322877024293</v>
      </c>
      <c r="G29" s="19">
        <f t="shared" si="4"/>
        <v>5.1765291508097171</v>
      </c>
      <c r="H29" s="20">
        <f t="shared" si="5"/>
        <v>24.588513466346157</v>
      </c>
    </row>
    <row r="30" spans="1:8" x14ac:dyDescent="0.2">
      <c r="A30" s="8">
        <f t="shared" si="6"/>
        <v>23</v>
      </c>
      <c r="B30" s="18">
        <v>42901.38</v>
      </c>
      <c r="C30" s="18">
        <f t="shared" si="0"/>
        <v>52296.782220000001</v>
      </c>
      <c r="D30" s="18">
        <f t="shared" si="1"/>
        <v>4358.0651850000004</v>
      </c>
      <c r="E30" s="19">
        <f t="shared" si="2"/>
        <v>26.465982904858301</v>
      </c>
      <c r="F30" s="19">
        <f t="shared" si="3"/>
        <v>13.23299145242915</v>
      </c>
      <c r="G30" s="19">
        <f t="shared" si="4"/>
        <v>5.2931965809716601</v>
      </c>
      <c r="H30" s="20">
        <f t="shared" si="5"/>
        <v>25.142683759615384</v>
      </c>
    </row>
    <row r="31" spans="1:8" x14ac:dyDescent="0.2">
      <c r="A31" s="8">
        <f t="shared" si="6"/>
        <v>24</v>
      </c>
      <c r="B31" s="18">
        <v>44320.06</v>
      </c>
      <c r="C31" s="18">
        <f t="shared" si="0"/>
        <v>54026.153140000002</v>
      </c>
      <c r="D31" s="18">
        <f t="shared" si="1"/>
        <v>4502.1794283333338</v>
      </c>
      <c r="E31" s="19">
        <f t="shared" si="2"/>
        <v>27.34117061740891</v>
      </c>
      <c r="F31" s="19">
        <f t="shared" si="3"/>
        <v>13.670585308704455</v>
      </c>
      <c r="G31" s="19">
        <f t="shared" si="4"/>
        <v>5.4682341234817819</v>
      </c>
      <c r="H31" s="20">
        <f t="shared" si="5"/>
        <v>25.974112086538462</v>
      </c>
    </row>
    <row r="32" spans="1:8" x14ac:dyDescent="0.2">
      <c r="A32" s="8">
        <f t="shared" si="6"/>
        <v>25</v>
      </c>
      <c r="B32" s="18">
        <v>44415.89</v>
      </c>
      <c r="C32" s="18">
        <f t="shared" si="0"/>
        <v>54142.96991</v>
      </c>
      <c r="D32" s="18">
        <f t="shared" si="1"/>
        <v>4511.9141591666666</v>
      </c>
      <c r="E32" s="19">
        <f t="shared" si="2"/>
        <v>27.400288415991902</v>
      </c>
      <c r="F32" s="19">
        <f t="shared" si="3"/>
        <v>13.700144207995951</v>
      </c>
      <c r="G32" s="19">
        <f t="shared" si="4"/>
        <v>5.48005768319838</v>
      </c>
      <c r="H32" s="20">
        <f t="shared" si="5"/>
        <v>26.030273995192307</v>
      </c>
    </row>
    <row r="33" spans="1:8" x14ac:dyDescent="0.2">
      <c r="A33" s="8">
        <f t="shared" si="6"/>
        <v>26</v>
      </c>
      <c r="B33" s="18">
        <v>44490.43</v>
      </c>
      <c r="C33" s="18">
        <f t="shared" si="0"/>
        <v>54233.834170000002</v>
      </c>
      <c r="D33" s="18">
        <f t="shared" si="1"/>
        <v>4519.4861808333335</v>
      </c>
      <c r="E33" s="19">
        <f t="shared" si="2"/>
        <v>27.446272353238868</v>
      </c>
      <c r="F33" s="19">
        <f t="shared" si="3"/>
        <v>13.723136176619434</v>
      </c>
      <c r="G33" s="19">
        <f t="shared" si="4"/>
        <v>5.4892544706477739</v>
      </c>
      <c r="H33" s="20">
        <f t="shared" si="5"/>
        <v>26.073958735576923</v>
      </c>
    </row>
    <row r="34" spans="1:8" x14ac:dyDescent="0.2">
      <c r="A34" s="8">
        <f t="shared" si="6"/>
        <v>27</v>
      </c>
      <c r="B34" s="18">
        <v>44575.01</v>
      </c>
      <c r="C34" s="18">
        <f t="shared" si="0"/>
        <v>54336.937190000004</v>
      </c>
      <c r="D34" s="18">
        <f t="shared" si="1"/>
        <v>4528.078099166667</v>
      </c>
      <c r="E34" s="19">
        <f t="shared" si="2"/>
        <v>27.498449994939275</v>
      </c>
      <c r="F34" s="19">
        <f t="shared" si="3"/>
        <v>13.749224997469637</v>
      </c>
      <c r="G34" s="19">
        <f t="shared" si="4"/>
        <v>5.4996899989878552</v>
      </c>
      <c r="H34" s="20">
        <f t="shared" si="5"/>
        <v>26.12352749519231</v>
      </c>
    </row>
    <row r="35" spans="1:8" x14ac:dyDescent="0.2">
      <c r="A35" s="8">
        <f t="shared" si="6"/>
        <v>28</v>
      </c>
      <c r="B35" s="18">
        <v>44639.01</v>
      </c>
      <c r="C35" s="18">
        <f t="shared" si="0"/>
        <v>54414.953190000007</v>
      </c>
      <c r="D35" s="18">
        <f t="shared" si="1"/>
        <v>4534.5794325000006</v>
      </c>
      <c r="E35" s="19">
        <f t="shared" si="2"/>
        <v>27.537931776315794</v>
      </c>
      <c r="F35" s="19">
        <f t="shared" si="3"/>
        <v>13.768965888157897</v>
      </c>
      <c r="G35" s="19">
        <f t="shared" si="4"/>
        <v>5.5075863552631592</v>
      </c>
      <c r="H35" s="20">
        <f t="shared" si="5"/>
        <v>26.161035187500005</v>
      </c>
    </row>
    <row r="36" spans="1:8" x14ac:dyDescent="0.2">
      <c r="A36" s="8">
        <f t="shared" si="6"/>
        <v>29</v>
      </c>
      <c r="B36" s="18">
        <v>44698.26</v>
      </c>
      <c r="C36" s="18">
        <f t="shared" si="0"/>
        <v>54487.178940000005</v>
      </c>
      <c r="D36" s="18">
        <f t="shared" si="1"/>
        <v>4540.5982450000001</v>
      </c>
      <c r="E36" s="19">
        <f t="shared" si="2"/>
        <v>27.574483269230772</v>
      </c>
      <c r="F36" s="19">
        <f t="shared" si="3"/>
        <v>13.787241634615386</v>
      </c>
      <c r="G36" s="19">
        <f t="shared" si="4"/>
        <v>5.5148966538461544</v>
      </c>
      <c r="H36" s="20">
        <f t="shared" si="5"/>
        <v>26.195759105769234</v>
      </c>
    </row>
    <row r="37" spans="1:8" x14ac:dyDescent="0.2">
      <c r="A37" s="8">
        <f t="shared" si="6"/>
        <v>30</v>
      </c>
      <c r="B37" s="18">
        <v>44753.2</v>
      </c>
      <c r="C37" s="18">
        <f t="shared" si="0"/>
        <v>54554.150800000003</v>
      </c>
      <c r="D37" s="18">
        <f t="shared" si="1"/>
        <v>4546.1792333333333</v>
      </c>
      <c r="E37" s="19">
        <f t="shared" si="2"/>
        <v>27.608375910931176</v>
      </c>
      <c r="F37" s="19">
        <f t="shared" si="3"/>
        <v>13.804187955465588</v>
      </c>
      <c r="G37" s="19">
        <f t="shared" si="4"/>
        <v>5.5216751821862351</v>
      </c>
      <c r="H37" s="20">
        <f t="shared" si="5"/>
        <v>26.227957115384616</v>
      </c>
    </row>
    <row r="38" spans="1:8" x14ac:dyDescent="0.2">
      <c r="A38" s="8">
        <f t="shared" si="6"/>
        <v>31</v>
      </c>
      <c r="B38" s="18">
        <v>44804.05</v>
      </c>
      <c r="C38" s="18">
        <f t="shared" si="0"/>
        <v>54616.136950000007</v>
      </c>
      <c r="D38" s="18">
        <f t="shared" si="1"/>
        <v>4551.3447458333339</v>
      </c>
      <c r="E38" s="19">
        <f t="shared" si="2"/>
        <v>27.639745420040491</v>
      </c>
      <c r="F38" s="19">
        <f t="shared" si="3"/>
        <v>13.819872710020245</v>
      </c>
      <c r="G38" s="19">
        <f t="shared" si="4"/>
        <v>5.5279490840080978</v>
      </c>
      <c r="H38" s="20">
        <f t="shared" si="5"/>
        <v>26.257758149038466</v>
      </c>
    </row>
    <row r="39" spans="1:8" x14ac:dyDescent="0.2">
      <c r="A39" s="8">
        <f t="shared" si="6"/>
        <v>32</v>
      </c>
      <c r="B39" s="18">
        <v>44851.14</v>
      </c>
      <c r="C39" s="18">
        <f t="shared" si="0"/>
        <v>54673.539660000002</v>
      </c>
      <c r="D39" s="18">
        <f t="shared" si="1"/>
        <v>4556.1283050000002</v>
      </c>
      <c r="E39" s="19">
        <f t="shared" si="2"/>
        <v>27.668795374493929</v>
      </c>
      <c r="F39" s="19">
        <f t="shared" si="3"/>
        <v>13.834397687246964</v>
      </c>
      <c r="G39" s="19">
        <f t="shared" si="4"/>
        <v>5.5337590748987857</v>
      </c>
      <c r="H39" s="20">
        <f t="shared" si="5"/>
        <v>26.285355605769233</v>
      </c>
    </row>
    <row r="40" spans="1:8" x14ac:dyDescent="0.2">
      <c r="A40" s="8">
        <f t="shared" si="6"/>
        <v>33</v>
      </c>
      <c r="B40" s="18">
        <v>44894.73</v>
      </c>
      <c r="C40" s="18">
        <f t="shared" si="0"/>
        <v>54726.675870000006</v>
      </c>
      <c r="D40" s="18">
        <f t="shared" si="1"/>
        <v>4560.5563225000005</v>
      </c>
      <c r="E40" s="19">
        <f t="shared" si="2"/>
        <v>27.695686169028342</v>
      </c>
      <c r="F40" s="19">
        <f t="shared" si="3"/>
        <v>13.847843084514171</v>
      </c>
      <c r="G40" s="19">
        <f t="shared" si="4"/>
        <v>5.5391372338056684</v>
      </c>
      <c r="H40" s="20">
        <f t="shared" si="5"/>
        <v>26.310901860576926</v>
      </c>
    </row>
    <row r="41" spans="1:8" x14ac:dyDescent="0.2">
      <c r="A41" s="8">
        <f t="shared" si="6"/>
        <v>34</v>
      </c>
      <c r="B41" s="18">
        <v>44935.13</v>
      </c>
      <c r="C41" s="18">
        <f t="shared" si="0"/>
        <v>54775.923470000002</v>
      </c>
      <c r="D41" s="18">
        <f t="shared" si="1"/>
        <v>4564.6602891666662</v>
      </c>
      <c r="E41" s="19">
        <f t="shared" si="2"/>
        <v>27.720609043522266</v>
      </c>
      <c r="F41" s="19">
        <f t="shared" si="3"/>
        <v>13.860304521761133</v>
      </c>
      <c r="G41" s="19">
        <f t="shared" si="4"/>
        <v>5.5441218087044533</v>
      </c>
      <c r="H41" s="20">
        <f t="shared" si="5"/>
        <v>26.334578591346155</v>
      </c>
    </row>
    <row r="42" spans="1:8" x14ac:dyDescent="0.2">
      <c r="A42" s="21">
        <f t="shared" si="6"/>
        <v>35</v>
      </c>
      <c r="B42" s="22">
        <v>44972.5</v>
      </c>
      <c r="C42" s="22">
        <f t="shared" si="0"/>
        <v>54821.477500000001</v>
      </c>
      <c r="D42" s="22">
        <f t="shared" si="1"/>
        <v>4568.456458333334</v>
      </c>
      <c r="E42" s="23">
        <f t="shared" si="2"/>
        <v>27.743662702429152</v>
      </c>
      <c r="F42" s="23">
        <f t="shared" si="3"/>
        <v>13.871831351214576</v>
      </c>
      <c r="G42" s="23">
        <f t="shared" si="4"/>
        <v>5.5487325404858305</v>
      </c>
      <c r="H42" s="24">
        <f t="shared" si="5"/>
        <v>26.356479567307694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4"/>
  <sheetViews>
    <sheetView zoomScaleNormal="100" workbookViewId="0">
      <selection activeCell="N19" sqref="N19"/>
    </sheetView>
  </sheetViews>
  <sheetFormatPr defaultColWidth="8.85546875" defaultRowHeight="12.75" x14ac:dyDescent="0.2"/>
  <cols>
    <col min="1" max="1" width="6.42578125" style="2" bestFit="1" customWidth="1"/>
    <col min="2" max="4" width="15.28515625" style="2" customWidth="1"/>
    <col min="5" max="8" width="12.28515625" style="2" customWidth="1"/>
    <col min="9" max="16384" width="8.85546875" style="2"/>
  </cols>
  <sheetData>
    <row r="1" spans="1:14" ht="15" x14ac:dyDescent="0.25">
      <c r="A1" s="1" t="s">
        <v>37</v>
      </c>
      <c r="B1" s="1" t="s">
        <v>54</v>
      </c>
    </row>
    <row r="2" spans="1:14" x14ac:dyDescent="0.2">
      <c r="A2" s="4"/>
      <c r="D2" s="3">
        <f>Inhoud!B4</f>
        <v>46054</v>
      </c>
    </row>
    <row r="3" spans="1:14" ht="15" x14ac:dyDescent="0.25">
      <c r="A3" s="1"/>
      <c r="B3" s="1"/>
      <c r="C3" s="5" t="s">
        <v>1</v>
      </c>
      <c r="D3" s="33">
        <f>Inhoud!B6</f>
        <v>1.2190000000000001</v>
      </c>
    </row>
    <row r="4" spans="1:14" x14ac:dyDescent="0.2">
      <c r="A4" s="6"/>
      <c r="B4" s="54" t="s">
        <v>2</v>
      </c>
      <c r="C4" s="55"/>
      <c r="D4" s="7" t="s">
        <v>3</v>
      </c>
      <c r="E4" s="54" t="s">
        <v>4</v>
      </c>
      <c r="F4" s="56"/>
      <c r="G4" s="56"/>
      <c r="H4" s="55"/>
    </row>
    <row r="5" spans="1:14" x14ac:dyDescent="0.2">
      <c r="A5" s="8"/>
      <c r="B5" s="9">
        <v>1</v>
      </c>
      <c r="C5" s="10"/>
      <c r="D5" s="10"/>
      <c r="E5" s="57" t="s">
        <v>5</v>
      </c>
      <c r="F5" s="58"/>
      <c r="G5" s="59"/>
      <c r="H5" s="11" t="s">
        <v>6</v>
      </c>
    </row>
    <row r="6" spans="1:14" s="17" customFormat="1" x14ac:dyDescent="0.2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14" x14ac:dyDescent="0.2">
      <c r="A7" s="8">
        <v>0</v>
      </c>
      <c r="B7" s="18">
        <v>30897.759999999998</v>
      </c>
      <c r="C7" s="18">
        <f t="shared" ref="C7:C42" si="0">B7*$D$3</f>
        <v>37664.369440000002</v>
      </c>
      <c r="D7" s="18">
        <f t="shared" ref="D7:D42" si="1">B7/12*$D$3</f>
        <v>3138.6974533333332</v>
      </c>
      <c r="E7" s="19">
        <f t="shared" ref="E7:E42" si="2">C7/1976</f>
        <v>19.060915708502026</v>
      </c>
      <c r="F7" s="19">
        <f>E7/2</f>
        <v>9.5304578542510132</v>
      </c>
      <c r="G7" s="19">
        <f>E7/5</f>
        <v>3.8121831417004053</v>
      </c>
      <c r="H7" s="20">
        <f>C7/2080</f>
        <v>18.107869923076922</v>
      </c>
      <c r="N7" s="2">
        <v>79623</v>
      </c>
    </row>
    <row r="8" spans="1:14" x14ac:dyDescent="0.2">
      <c r="A8" s="8">
        <f>A7+1</f>
        <v>1</v>
      </c>
      <c r="B8" s="18">
        <v>31597.08</v>
      </c>
      <c r="C8" s="18">
        <f t="shared" si="0"/>
        <v>38516.840520000005</v>
      </c>
      <c r="D8" s="18">
        <f t="shared" si="1"/>
        <v>3209.7367100000006</v>
      </c>
      <c r="E8" s="19">
        <f t="shared" si="2"/>
        <v>19.492328198380569</v>
      </c>
      <c r="F8" s="19">
        <f t="shared" ref="F8:F42" si="3">E8/2</f>
        <v>9.7461640991902847</v>
      </c>
      <c r="G8" s="19">
        <f t="shared" ref="G8:G42" si="4">E8/5</f>
        <v>3.8984656396761137</v>
      </c>
      <c r="H8" s="20">
        <f t="shared" ref="H8:H42" si="5">C8/2080</f>
        <v>18.51771178846154</v>
      </c>
      <c r="J8" s="2">
        <f>+D8*1.02</f>
        <v>3273.9314442000004</v>
      </c>
      <c r="K8" s="2">
        <f>+J8</f>
        <v>3273.9314442000004</v>
      </c>
    </row>
    <row r="9" spans="1:14" x14ac:dyDescent="0.2">
      <c r="A9" s="8">
        <f t="shared" ref="A9:A42" si="6">A8+1</f>
        <v>2</v>
      </c>
      <c r="B9" s="18">
        <v>32554.9</v>
      </c>
      <c r="C9" s="18">
        <f t="shared" si="0"/>
        <v>39684.423100000007</v>
      </c>
      <c r="D9" s="18">
        <f t="shared" si="1"/>
        <v>3307.0352583333333</v>
      </c>
      <c r="E9" s="19">
        <f t="shared" si="2"/>
        <v>20.083210070850207</v>
      </c>
      <c r="F9" s="19">
        <f t="shared" si="3"/>
        <v>10.041605035425103</v>
      </c>
      <c r="G9" s="19">
        <f t="shared" si="4"/>
        <v>4.0166420141700412</v>
      </c>
      <c r="H9" s="20">
        <f t="shared" si="5"/>
        <v>19.079049567307695</v>
      </c>
      <c r="J9" s="2">
        <f t="shared" ref="J9:J42" si="7">+D9*1.02</f>
        <v>3373.1759634999999</v>
      </c>
      <c r="K9" s="2">
        <f t="shared" ref="K9:K19" si="8">+J9</f>
        <v>3373.1759634999999</v>
      </c>
    </row>
    <row r="10" spans="1:14" x14ac:dyDescent="0.2">
      <c r="A10" s="8">
        <f t="shared" si="6"/>
        <v>3</v>
      </c>
      <c r="B10" s="18">
        <v>33633.79</v>
      </c>
      <c r="C10" s="18">
        <f t="shared" si="0"/>
        <v>40999.590010000007</v>
      </c>
      <c r="D10" s="18">
        <f t="shared" si="1"/>
        <v>3416.6325008333338</v>
      </c>
      <c r="E10" s="19">
        <f t="shared" si="2"/>
        <v>20.748780369433202</v>
      </c>
      <c r="F10" s="19">
        <f t="shared" si="3"/>
        <v>10.374390184716601</v>
      </c>
      <c r="G10" s="19">
        <f t="shared" si="4"/>
        <v>4.1497560738866408</v>
      </c>
      <c r="H10" s="20">
        <f t="shared" si="5"/>
        <v>19.711341350961543</v>
      </c>
      <c r="J10" s="2">
        <f t="shared" si="7"/>
        <v>3484.9651508500006</v>
      </c>
      <c r="K10" s="2">
        <f t="shared" si="8"/>
        <v>3484.9651508500006</v>
      </c>
    </row>
    <row r="11" spans="1:14" x14ac:dyDescent="0.2">
      <c r="A11" s="8">
        <f t="shared" si="6"/>
        <v>4</v>
      </c>
      <c r="B11" s="18">
        <v>34587.269999999997</v>
      </c>
      <c r="C11" s="18">
        <f t="shared" si="0"/>
        <v>42161.882129999998</v>
      </c>
      <c r="D11" s="18">
        <f t="shared" si="1"/>
        <v>3513.4901774999998</v>
      </c>
      <c r="E11" s="19">
        <f t="shared" si="2"/>
        <v>21.33698488360324</v>
      </c>
      <c r="F11" s="19">
        <f t="shared" si="3"/>
        <v>10.66849244180162</v>
      </c>
      <c r="G11" s="19">
        <f t="shared" si="4"/>
        <v>4.2673969767206481</v>
      </c>
      <c r="H11" s="20">
        <f t="shared" si="5"/>
        <v>20.270135639423074</v>
      </c>
      <c r="J11" s="2">
        <f t="shared" si="7"/>
        <v>3583.7599810500001</v>
      </c>
      <c r="K11" s="2">
        <f t="shared" si="8"/>
        <v>3583.7599810500001</v>
      </c>
      <c r="N11" s="2">
        <f>+D15*19</f>
        <v>72773.811384166678</v>
      </c>
    </row>
    <row r="12" spans="1:14" x14ac:dyDescent="0.2">
      <c r="A12" s="8">
        <f t="shared" si="6"/>
        <v>5</v>
      </c>
      <c r="B12" s="18">
        <v>35057.910000000003</v>
      </c>
      <c r="C12" s="18">
        <f t="shared" si="0"/>
        <v>42735.592290000008</v>
      </c>
      <c r="D12" s="18">
        <f t="shared" si="1"/>
        <v>3561.2993575000005</v>
      </c>
      <c r="E12" s="19">
        <f t="shared" si="2"/>
        <v>21.627324033400814</v>
      </c>
      <c r="F12" s="19">
        <f t="shared" si="3"/>
        <v>10.813662016700407</v>
      </c>
      <c r="G12" s="19">
        <f t="shared" si="4"/>
        <v>4.3254648066801629</v>
      </c>
      <c r="H12" s="20">
        <f t="shared" si="5"/>
        <v>20.545957831730775</v>
      </c>
      <c r="J12" s="2">
        <f t="shared" si="7"/>
        <v>3632.5253446500005</v>
      </c>
      <c r="K12" s="2">
        <f t="shared" si="8"/>
        <v>3632.5253446500005</v>
      </c>
    </row>
    <row r="13" spans="1:14" x14ac:dyDescent="0.2">
      <c r="A13" s="8">
        <f t="shared" si="6"/>
        <v>6</v>
      </c>
      <c r="B13" s="18">
        <v>36081.919999999998</v>
      </c>
      <c r="C13" s="18">
        <f t="shared" si="0"/>
        <v>43983.860480000003</v>
      </c>
      <c r="D13" s="18">
        <f t="shared" si="1"/>
        <v>3665.3217066666666</v>
      </c>
      <c r="E13" s="19">
        <f t="shared" si="2"/>
        <v>22.259038704453442</v>
      </c>
      <c r="F13" s="19">
        <f t="shared" si="3"/>
        <v>11.129519352226721</v>
      </c>
      <c r="G13" s="19">
        <f t="shared" si="4"/>
        <v>4.451807740890688</v>
      </c>
      <c r="H13" s="20">
        <f t="shared" si="5"/>
        <v>21.14608676923077</v>
      </c>
      <c r="J13" s="2">
        <f t="shared" si="7"/>
        <v>3738.6281408</v>
      </c>
      <c r="K13" s="2">
        <f t="shared" si="8"/>
        <v>3738.6281408</v>
      </c>
    </row>
    <row r="14" spans="1:14" x14ac:dyDescent="0.2">
      <c r="A14" s="8">
        <f t="shared" si="6"/>
        <v>7</v>
      </c>
      <c r="B14" s="18">
        <v>36510.99</v>
      </c>
      <c r="C14" s="18">
        <f t="shared" si="0"/>
        <v>44506.896809999998</v>
      </c>
      <c r="D14" s="18">
        <f t="shared" si="1"/>
        <v>3708.9080675</v>
      </c>
      <c r="E14" s="19">
        <f t="shared" si="2"/>
        <v>22.523733203441296</v>
      </c>
      <c r="F14" s="19">
        <f t="shared" si="3"/>
        <v>11.261866601720648</v>
      </c>
      <c r="G14" s="19">
        <f t="shared" si="4"/>
        <v>4.5047466406882588</v>
      </c>
      <c r="H14" s="20">
        <f t="shared" si="5"/>
        <v>21.397546543269229</v>
      </c>
      <c r="J14" s="2">
        <f t="shared" si="7"/>
        <v>3783.0862288500002</v>
      </c>
      <c r="K14" s="2">
        <f t="shared" si="8"/>
        <v>3783.0862288500002</v>
      </c>
    </row>
    <row r="15" spans="1:14" x14ac:dyDescent="0.2">
      <c r="A15" s="8">
        <f t="shared" si="6"/>
        <v>8</v>
      </c>
      <c r="B15" s="18">
        <v>37705.01</v>
      </c>
      <c r="C15" s="18">
        <f t="shared" si="0"/>
        <v>45962.407190000005</v>
      </c>
      <c r="D15" s="18">
        <f t="shared" si="1"/>
        <v>3830.2005991666674</v>
      </c>
      <c r="E15" s="19">
        <f t="shared" si="2"/>
        <v>23.260327525303648</v>
      </c>
      <c r="F15" s="19">
        <f t="shared" si="3"/>
        <v>11.630163762651824</v>
      </c>
      <c r="G15" s="19">
        <f t="shared" si="4"/>
        <v>4.6520655050607296</v>
      </c>
      <c r="H15" s="20">
        <f t="shared" si="5"/>
        <v>22.097311149038465</v>
      </c>
      <c r="J15" s="2">
        <f t="shared" si="7"/>
        <v>3906.8046111500007</v>
      </c>
      <c r="K15" s="2">
        <f t="shared" si="8"/>
        <v>3906.8046111500007</v>
      </c>
      <c r="L15" s="2">
        <f>+K15*18.9</f>
        <v>73838.607150735013</v>
      </c>
      <c r="M15" s="2">
        <f>+L15+7000</f>
        <v>80838.607150735013</v>
      </c>
      <c r="N15" s="2">
        <f>+D15*13</f>
        <v>49792.607789166679</v>
      </c>
    </row>
    <row r="16" spans="1:14" x14ac:dyDescent="0.2">
      <c r="A16" s="8">
        <f t="shared" si="6"/>
        <v>9</v>
      </c>
      <c r="B16" s="18">
        <v>38090.53</v>
      </c>
      <c r="C16" s="18">
        <f t="shared" si="0"/>
        <v>46432.356070000002</v>
      </c>
      <c r="D16" s="18">
        <f t="shared" si="1"/>
        <v>3869.3630058333333</v>
      </c>
      <c r="E16" s="19">
        <f t="shared" si="2"/>
        <v>23.498155905870448</v>
      </c>
      <c r="F16" s="19">
        <f t="shared" si="3"/>
        <v>11.749077952935224</v>
      </c>
      <c r="G16" s="19">
        <f t="shared" si="4"/>
        <v>4.6996311811740892</v>
      </c>
      <c r="H16" s="20">
        <f t="shared" si="5"/>
        <v>22.323248110576923</v>
      </c>
      <c r="J16" s="2">
        <f t="shared" si="7"/>
        <v>3946.7502659500001</v>
      </c>
      <c r="K16" s="2">
        <f t="shared" si="8"/>
        <v>3946.7502659500001</v>
      </c>
      <c r="N16" s="2">
        <f>+N15*0.345</f>
        <v>17178.449687262502</v>
      </c>
    </row>
    <row r="17" spans="1:16" x14ac:dyDescent="0.2">
      <c r="A17" s="8">
        <f t="shared" si="6"/>
        <v>10</v>
      </c>
      <c r="B17" s="18">
        <v>39240.67</v>
      </c>
      <c r="C17" s="18">
        <f t="shared" si="0"/>
        <v>47834.376730000004</v>
      </c>
      <c r="D17" s="18">
        <f t="shared" si="1"/>
        <v>3986.1980608333338</v>
      </c>
      <c r="E17" s="19">
        <f t="shared" si="2"/>
        <v>24.207680531376521</v>
      </c>
      <c r="F17" s="19">
        <f t="shared" si="3"/>
        <v>12.103840265688261</v>
      </c>
      <c r="G17" s="19">
        <f t="shared" si="4"/>
        <v>4.8415361062753046</v>
      </c>
      <c r="H17" s="20">
        <f t="shared" si="5"/>
        <v>22.997296504807693</v>
      </c>
      <c r="J17" s="2">
        <f t="shared" si="7"/>
        <v>4065.9220220500006</v>
      </c>
      <c r="K17" s="2">
        <f t="shared" si="8"/>
        <v>4065.9220220500006</v>
      </c>
      <c r="N17" s="2">
        <f>+D15*0.92</f>
        <v>3523.7845512333342</v>
      </c>
    </row>
    <row r="18" spans="1:16" x14ac:dyDescent="0.2">
      <c r="A18" s="8">
        <f t="shared" si="6"/>
        <v>11</v>
      </c>
      <c r="B18" s="18">
        <v>39584.980000000003</v>
      </c>
      <c r="C18" s="18">
        <f t="shared" si="0"/>
        <v>48254.09062000001</v>
      </c>
      <c r="D18" s="18">
        <f t="shared" si="1"/>
        <v>4021.1742183333336</v>
      </c>
      <c r="E18" s="19">
        <f t="shared" si="2"/>
        <v>24.420086346153852</v>
      </c>
      <c r="F18" s="19">
        <f t="shared" si="3"/>
        <v>12.210043173076926</v>
      </c>
      <c r="G18" s="19">
        <f t="shared" si="4"/>
        <v>4.8840172692307702</v>
      </c>
      <c r="H18" s="20">
        <f t="shared" si="5"/>
        <v>23.19908202884616</v>
      </c>
      <c r="J18" s="2">
        <f t="shared" si="7"/>
        <v>4101.5977026999999</v>
      </c>
      <c r="K18" s="2">
        <f t="shared" si="8"/>
        <v>4101.5977026999999</v>
      </c>
      <c r="N18" s="2">
        <f>+N17+N16+N15</f>
        <v>70494.842027662511</v>
      </c>
    </row>
    <row r="19" spans="1:16" x14ac:dyDescent="0.2">
      <c r="A19" s="8">
        <f t="shared" si="6"/>
        <v>12</v>
      </c>
      <c r="B19" s="18">
        <v>40694.14</v>
      </c>
      <c r="C19" s="18">
        <f t="shared" si="0"/>
        <v>49606.156660000001</v>
      </c>
      <c r="D19" s="18">
        <f t="shared" si="1"/>
        <v>4133.8463883333334</v>
      </c>
      <c r="E19" s="19">
        <f t="shared" si="2"/>
        <v>25.104330293522267</v>
      </c>
      <c r="F19" s="19">
        <f t="shared" si="3"/>
        <v>12.552165146761133</v>
      </c>
      <c r="G19" s="19">
        <f t="shared" si="4"/>
        <v>5.0208660587044536</v>
      </c>
      <c r="H19" s="20">
        <f t="shared" si="5"/>
        <v>23.849113778846153</v>
      </c>
      <c r="J19" s="2">
        <f t="shared" si="7"/>
        <v>4216.5233161000006</v>
      </c>
      <c r="K19" s="2">
        <f t="shared" si="8"/>
        <v>4216.5233161000006</v>
      </c>
      <c r="N19" s="2">
        <f>+N18*1.05231</f>
        <v>74182.427214129537</v>
      </c>
      <c r="O19" s="2">
        <v>7000</v>
      </c>
      <c r="P19" s="2">
        <f>+N19+O19</f>
        <v>81182.427214129537</v>
      </c>
    </row>
    <row r="20" spans="1:16" x14ac:dyDescent="0.2">
      <c r="A20" s="8">
        <f t="shared" si="6"/>
        <v>13</v>
      </c>
      <c r="B20" s="18">
        <v>40999.15</v>
      </c>
      <c r="C20" s="18">
        <f t="shared" si="0"/>
        <v>49977.963850000007</v>
      </c>
      <c r="D20" s="18">
        <f t="shared" si="1"/>
        <v>4164.8303208333336</v>
      </c>
      <c r="E20" s="19">
        <f t="shared" si="2"/>
        <v>25.292491826923079</v>
      </c>
      <c r="F20" s="19">
        <f t="shared" si="3"/>
        <v>12.64624591346154</v>
      </c>
      <c r="G20" s="19">
        <f t="shared" si="4"/>
        <v>5.0584983653846161</v>
      </c>
      <c r="H20" s="20">
        <f t="shared" si="5"/>
        <v>24.027867235576927</v>
      </c>
      <c r="J20" s="2">
        <f t="shared" si="7"/>
        <v>4248.1269272500003</v>
      </c>
      <c r="K20" s="49">
        <f>+D20+80</f>
        <v>4244.8303208333336</v>
      </c>
    </row>
    <row r="21" spans="1:16" x14ac:dyDescent="0.2">
      <c r="A21" s="8">
        <f t="shared" si="6"/>
        <v>14</v>
      </c>
      <c r="B21" s="18">
        <v>42070.73</v>
      </c>
      <c r="C21" s="18">
        <f t="shared" si="0"/>
        <v>51284.219870000008</v>
      </c>
      <c r="D21" s="18">
        <f t="shared" si="1"/>
        <v>4273.684989166667</v>
      </c>
      <c r="E21" s="19">
        <f t="shared" si="2"/>
        <v>25.953552565789479</v>
      </c>
      <c r="F21" s="19">
        <f t="shared" si="3"/>
        <v>12.97677628289474</v>
      </c>
      <c r="G21" s="19">
        <f t="shared" si="4"/>
        <v>5.1907105131578959</v>
      </c>
      <c r="H21" s="20">
        <f t="shared" si="5"/>
        <v>24.655874937500005</v>
      </c>
      <c r="J21" s="2">
        <f t="shared" si="7"/>
        <v>4359.1586889500004</v>
      </c>
      <c r="K21" s="49">
        <f t="shared" ref="K21:K42" si="9">+D21+80</f>
        <v>4353.684989166667</v>
      </c>
    </row>
    <row r="22" spans="1:16" x14ac:dyDescent="0.2">
      <c r="A22" s="8">
        <f t="shared" si="6"/>
        <v>15</v>
      </c>
      <c r="B22" s="18">
        <v>42339.99</v>
      </c>
      <c r="C22" s="18">
        <f t="shared" si="0"/>
        <v>51612.447809999998</v>
      </c>
      <c r="D22" s="18">
        <f t="shared" si="1"/>
        <v>4301.0373175000004</v>
      </c>
      <c r="E22" s="19">
        <f t="shared" si="2"/>
        <v>26.119659822874493</v>
      </c>
      <c r="F22" s="19">
        <f t="shared" si="3"/>
        <v>13.059829911437246</v>
      </c>
      <c r="G22" s="19">
        <f t="shared" si="4"/>
        <v>5.2239319645748985</v>
      </c>
      <c r="H22" s="20">
        <f t="shared" si="5"/>
        <v>24.813676831730767</v>
      </c>
      <c r="J22" s="2">
        <f t="shared" si="7"/>
        <v>4387.0580638500005</v>
      </c>
      <c r="K22" s="49">
        <f t="shared" si="9"/>
        <v>4381.0373175000004</v>
      </c>
    </row>
    <row r="23" spans="1:16" x14ac:dyDescent="0.2">
      <c r="A23" s="8">
        <f t="shared" si="6"/>
        <v>16</v>
      </c>
      <c r="B23" s="18">
        <v>43404.57</v>
      </c>
      <c r="C23" s="18">
        <f t="shared" si="0"/>
        <v>52910.170830000003</v>
      </c>
      <c r="D23" s="18">
        <f t="shared" si="1"/>
        <v>4409.1809025000002</v>
      </c>
      <c r="E23" s="19">
        <f t="shared" si="2"/>
        <v>26.776402241902836</v>
      </c>
      <c r="F23" s="19">
        <f t="shared" si="3"/>
        <v>13.388201120951418</v>
      </c>
      <c r="G23" s="19">
        <f t="shared" si="4"/>
        <v>5.3552804483805669</v>
      </c>
      <c r="H23" s="20">
        <f t="shared" si="5"/>
        <v>25.437582129807694</v>
      </c>
      <c r="J23" s="2">
        <f t="shared" si="7"/>
        <v>4497.3645205500006</v>
      </c>
      <c r="K23" s="49">
        <f t="shared" si="9"/>
        <v>4489.1809025000002</v>
      </c>
    </row>
    <row r="24" spans="1:16" x14ac:dyDescent="0.2">
      <c r="A24" s="8">
        <f t="shared" si="6"/>
        <v>17</v>
      </c>
      <c r="B24" s="18">
        <v>43666.97</v>
      </c>
      <c r="C24" s="18">
        <f t="shared" si="0"/>
        <v>53230.036430000007</v>
      </c>
      <c r="D24" s="18">
        <f t="shared" si="1"/>
        <v>4435.8363691666673</v>
      </c>
      <c r="E24" s="19">
        <f t="shared" si="2"/>
        <v>26.938277545546562</v>
      </c>
      <c r="F24" s="19">
        <f t="shared" si="3"/>
        <v>13.469138772773281</v>
      </c>
      <c r="G24" s="19">
        <f t="shared" si="4"/>
        <v>5.3876555091093126</v>
      </c>
      <c r="H24" s="20">
        <f t="shared" si="5"/>
        <v>25.591363668269235</v>
      </c>
      <c r="J24" s="2">
        <f t="shared" si="7"/>
        <v>4524.5530965500011</v>
      </c>
      <c r="K24" s="49">
        <f t="shared" si="9"/>
        <v>4515.8363691666673</v>
      </c>
    </row>
    <row r="25" spans="1:16" x14ac:dyDescent="0.2">
      <c r="A25" s="8">
        <f t="shared" si="6"/>
        <v>18</v>
      </c>
      <c r="B25" s="18">
        <v>44697.98</v>
      </c>
      <c r="C25" s="18">
        <f t="shared" si="0"/>
        <v>54486.837620000006</v>
      </c>
      <c r="D25" s="18">
        <f t="shared" si="1"/>
        <v>4540.5698016666674</v>
      </c>
      <c r="E25" s="19">
        <f t="shared" si="2"/>
        <v>27.574310536437249</v>
      </c>
      <c r="F25" s="19">
        <f t="shared" si="3"/>
        <v>13.787155268218624</v>
      </c>
      <c r="G25" s="19">
        <f t="shared" si="4"/>
        <v>5.51486210728745</v>
      </c>
      <c r="H25" s="20">
        <f t="shared" si="5"/>
        <v>26.195595009615388</v>
      </c>
      <c r="J25" s="2">
        <f t="shared" si="7"/>
        <v>4631.3811977000005</v>
      </c>
      <c r="K25" s="49">
        <f t="shared" si="9"/>
        <v>4620.5698016666674</v>
      </c>
    </row>
    <row r="26" spans="1:16" x14ac:dyDescent="0.2">
      <c r="A26" s="8">
        <f t="shared" si="6"/>
        <v>19</v>
      </c>
      <c r="B26" s="18">
        <v>44928.61</v>
      </c>
      <c r="C26" s="18">
        <f t="shared" si="0"/>
        <v>54767.975590000002</v>
      </c>
      <c r="D26" s="18">
        <f t="shared" si="1"/>
        <v>4563.9979658333332</v>
      </c>
      <c r="E26" s="19">
        <f t="shared" si="2"/>
        <v>27.716586837044535</v>
      </c>
      <c r="F26" s="19">
        <f t="shared" si="3"/>
        <v>13.858293418522267</v>
      </c>
      <c r="G26" s="19">
        <f t="shared" si="4"/>
        <v>5.5433173674089069</v>
      </c>
      <c r="H26" s="20">
        <f t="shared" si="5"/>
        <v>26.330757495192309</v>
      </c>
      <c r="J26" s="2">
        <f t="shared" si="7"/>
        <v>4655.2779251499996</v>
      </c>
      <c r="K26" s="49">
        <f t="shared" si="9"/>
        <v>4643.9979658333332</v>
      </c>
    </row>
    <row r="27" spans="1:16" x14ac:dyDescent="0.2">
      <c r="A27" s="8">
        <f t="shared" si="6"/>
        <v>20</v>
      </c>
      <c r="B27" s="18">
        <v>45929.51</v>
      </c>
      <c r="C27" s="18">
        <f t="shared" si="0"/>
        <v>55988.072690000008</v>
      </c>
      <c r="D27" s="18">
        <f t="shared" si="1"/>
        <v>4665.6727241666676</v>
      </c>
      <c r="E27" s="19">
        <f t="shared" si="2"/>
        <v>28.334044883603244</v>
      </c>
      <c r="F27" s="19">
        <f t="shared" si="3"/>
        <v>14.167022441801622</v>
      </c>
      <c r="G27" s="19">
        <f t="shared" si="4"/>
        <v>5.6668089767206489</v>
      </c>
      <c r="H27" s="20">
        <f t="shared" si="5"/>
        <v>26.917342639423079</v>
      </c>
      <c r="J27" s="2">
        <f t="shared" si="7"/>
        <v>4758.9861786500014</v>
      </c>
      <c r="K27" s="49">
        <f t="shared" si="9"/>
        <v>4745.6727241666676</v>
      </c>
    </row>
    <row r="28" spans="1:16" x14ac:dyDescent="0.2">
      <c r="A28" s="8">
        <f t="shared" si="6"/>
        <v>21</v>
      </c>
      <c r="B28" s="18">
        <v>46131.7</v>
      </c>
      <c r="C28" s="18">
        <f t="shared" si="0"/>
        <v>56234.542300000001</v>
      </c>
      <c r="D28" s="18">
        <f t="shared" si="1"/>
        <v>4686.2118583333331</v>
      </c>
      <c r="E28" s="19">
        <f t="shared" si="2"/>
        <v>28.458776467611337</v>
      </c>
      <c r="F28" s="19">
        <f t="shared" si="3"/>
        <v>14.229388233805668</v>
      </c>
      <c r="G28" s="19">
        <f t="shared" si="4"/>
        <v>5.6917552935222675</v>
      </c>
      <c r="H28" s="20">
        <f t="shared" si="5"/>
        <v>27.035837644230771</v>
      </c>
      <c r="J28" s="2">
        <f t="shared" si="7"/>
        <v>4779.9360955000002</v>
      </c>
      <c r="K28" s="49">
        <f t="shared" si="9"/>
        <v>4766.2118583333331</v>
      </c>
    </row>
    <row r="29" spans="1:16" x14ac:dyDescent="0.2">
      <c r="A29" s="8">
        <f t="shared" si="6"/>
        <v>22</v>
      </c>
      <c r="B29" s="18">
        <v>47120.11</v>
      </c>
      <c r="C29" s="18">
        <f t="shared" si="0"/>
        <v>57439.414090000006</v>
      </c>
      <c r="D29" s="18">
        <f t="shared" si="1"/>
        <v>4786.6178408333335</v>
      </c>
      <c r="E29" s="19">
        <f t="shared" si="2"/>
        <v>29.068529397773283</v>
      </c>
      <c r="F29" s="19">
        <f t="shared" si="3"/>
        <v>14.534264698886641</v>
      </c>
      <c r="G29" s="19">
        <f t="shared" si="4"/>
        <v>5.8137058795546563</v>
      </c>
      <c r="H29" s="20">
        <f t="shared" si="5"/>
        <v>27.615102927884617</v>
      </c>
      <c r="J29" s="2">
        <f t="shared" si="7"/>
        <v>4882.3501976500002</v>
      </c>
      <c r="K29" s="49">
        <f t="shared" si="9"/>
        <v>4866.6178408333335</v>
      </c>
    </row>
    <row r="30" spans="1:16" x14ac:dyDescent="0.2">
      <c r="A30" s="8">
        <f t="shared" si="6"/>
        <v>23</v>
      </c>
      <c r="B30" s="18">
        <v>48749.8</v>
      </c>
      <c r="C30" s="18">
        <f t="shared" si="0"/>
        <v>59426.006200000011</v>
      </c>
      <c r="D30" s="18">
        <f t="shared" si="1"/>
        <v>4952.1671833333339</v>
      </c>
      <c r="E30" s="19">
        <f t="shared" si="2"/>
        <v>30.073889777327942</v>
      </c>
      <c r="F30" s="19">
        <f t="shared" si="3"/>
        <v>15.036944888663971</v>
      </c>
      <c r="G30" s="19">
        <f t="shared" si="4"/>
        <v>6.014777955465588</v>
      </c>
      <c r="H30" s="20">
        <f t="shared" si="5"/>
        <v>28.570195288461544</v>
      </c>
      <c r="J30" s="2">
        <f t="shared" si="7"/>
        <v>5051.2105270000011</v>
      </c>
      <c r="K30" s="49">
        <f t="shared" si="9"/>
        <v>5032.1671833333339</v>
      </c>
    </row>
    <row r="31" spans="1:16" x14ac:dyDescent="0.2">
      <c r="A31" s="8">
        <f t="shared" si="6"/>
        <v>24</v>
      </c>
      <c r="B31" s="18">
        <v>50361.94</v>
      </c>
      <c r="C31" s="18">
        <f t="shared" si="0"/>
        <v>61391.204860000005</v>
      </c>
      <c r="D31" s="18">
        <f t="shared" si="1"/>
        <v>5115.9337383333341</v>
      </c>
      <c r="E31" s="19">
        <f t="shared" si="2"/>
        <v>31.068423512145753</v>
      </c>
      <c r="F31" s="19">
        <f t="shared" si="3"/>
        <v>15.534211756072876</v>
      </c>
      <c r="G31" s="19">
        <f t="shared" si="4"/>
        <v>6.2136847024291502</v>
      </c>
      <c r="H31" s="20">
        <f t="shared" si="5"/>
        <v>29.515002336538465</v>
      </c>
      <c r="J31" s="2">
        <f t="shared" si="7"/>
        <v>5218.2524131000009</v>
      </c>
      <c r="K31" s="49">
        <f t="shared" si="9"/>
        <v>5195.9337383333341</v>
      </c>
    </row>
    <row r="32" spans="1:16" x14ac:dyDescent="0.2">
      <c r="A32" s="8">
        <f t="shared" si="6"/>
        <v>25</v>
      </c>
      <c r="B32" s="18">
        <v>50470.86</v>
      </c>
      <c r="C32" s="18">
        <f t="shared" si="0"/>
        <v>61523.978340000001</v>
      </c>
      <c r="D32" s="18">
        <f t="shared" si="1"/>
        <v>5126.9981950000001</v>
      </c>
      <c r="E32" s="19">
        <f t="shared" si="2"/>
        <v>31.135616568825913</v>
      </c>
      <c r="F32" s="19">
        <f t="shared" si="3"/>
        <v>15.567808284412957</v>
      </c>
      <c r="G32" s="19">
        <f t="shared" si="4"/>
        <v>6.2271233137651825</v>
      </c>
      <c r="H32" s="20">
        <f t="shared" si="5"/>
        <v>29.578835740384616</v>
      </c>
      <c r="J32" s="2">
        <f t="shared" si="7"/>
        <v>5229.5381588999999</v>
      </c>
      <c r="K32" s="49">
        <f t="shared" si="9"/>
        <v>5206.9981950000001</v>
      </c>
    </row>
    <row r="33" spans="1:11" x14ac:dyDescent="0.2">
      <c r="A33" s="8">
        <f t="shared" si="6"/>
        <v>26</v>
      </c>
      <c r="B33" s="18">
        <v>50555.55</v>
      </c>
      <c r="C33" s="18">
        <f t="shared" si="0"/>
        <v>61627.215450000011</v>
      </c>
      <c r="D33" s="18">
        <f t="shared" si="1"/>
        <v>5135.6012875000006</v>
      </c>
      <c r="E33" s="19">
        <f t="shared" si="2"/>
        <v>31.187862069838062</v>
      </c>
      <c r="F33" s="19">
        <f t="shared" si="3"/>
        <v>15.593931034919031</v>
      </c>
      <c r="G33" s="19">
        <f t="shared" si="4"/>
        <v>6.2375724139676123</v>
      </c>
      <c r="H33" s="20">
        <f t="shared" si="5"/>
        <v>29.628468966346158</v>
      </c>
      <c r="J33" s="2">
        <f t="shared" si="7"/>
        <v>5238.3133132500006</v>
      </c>
      <c r="K33" s="49">
        <f t="shared" si="9"/>
        <v>5215.6012875000006</v>
      </c>
    </row>
    <row r="34" spans="1:11" x14ac:dyDescent="0.2">
      <c r="A34" s="8">
        <f t="shared" si="6"/>
        <v>27</v>
      </c>
      <c r="B34" s="18">
        <v>50651.6</v>
      </c>
      <c r="C34" s="18">
        <f t="shared" si="0"/>
        <v>61744.3004</v>
      </c>
      <c r="D34" s="18">
        <f t="shared" si="1"/>
        <v>5145.3583666666664</v>
      </c>
      <c r="E34" s="19">
        <f t="shared" si="2"/>
        <v>31.247115587044533</v>
      </c>
      <c r="F34" s="19">
        <f t="shared" si="3"/>
        <v>15.623557793522266</v>
      </c>
      <c r="G34" s="19">
        <f t="shared" si="4"/>
        <v>6.2494231174089068</v>
      </c>
      <c r="H34" s="20">
        <f t="shared" si="5"/>
        <v>29.684759807692309</v>
      </c>
      <c r="J34" s="2">
        <f t="shared" si="7"/>
        <v>5248.2655340000001</v>
      </c>
      <c r="K34" s="49">
        <f t="shared" si="9"/>
        <v>5225.3583666666664</v>
      </c>
    </row>
    <row r="35" spans="1:11" x14ac:dyDescent="0.2">
      <c r="A35" s="8">
        <f t="shared" si="6"/>
        <v>28</v>
      </c>
      <c r="B35" s="18">
        <v>50724.33</v>
      </c>
      <c r="C35" s="18">
        <f t="shared" si="0"/>
        <v>61832.958270000003</v>
      </c>
      <c r="D35" s="18">
        <f t="shared" si="1"/>
        <v>5152.7465225000005</v>
      </c>
      <c r="E35" s="19">
        <f t="shared" si="2"/>
        <v>31.291982930161943</v>
      </c>
      <c r="F35" s="19">
        <f t="shared" si="3"/>
        <v>15.645991465080971</v>
      </c>
      <c r="G35" s="19">
        <f t="shared" si="4"/>
        <v>6.2583965860323882</v>
      </c>
      <c r="H35" s="20">
        <f t="shared" si="5"/>
        <v>29.727383783653849</v>
      </c>
      <c r="J35" s="2">
        <f t="shared" si="7"/>
        <v>5255.8014529500006</v>
      </c>
      <c r="K35" s="49">
        <f t="shared" si="9"/>
        <v>5232.7465225000005</v>
      </c>
    </row>
    <row r="36" spans="1:11" x14ac:dyDescent="0.2">
      <c r="A36" s="8">
        <f t="shared" si="6"/>
        <v>29</v>
      </c>
      <c r="B36" s="18">
        <v>50791.66</v>
      </c>
      <c r="C36" s="18">
        <f t="shared" si="0"/>
        <v>61915.033540000011</v>
      </c>
      <c r="D36" s="18">
        <f t="shared" si="1"/>
        <v>5159.5861283333334</v>
      </c>
      <c r="E36" s="19">
        <f t="shared" si="2"/>
        <v>31.333518997975712</v>
      </c>
      <c r="F36" s="19">
        <f t="shared" si="3"/>
        <v>15.666759498987856</v>
      </c>
      <c r="G36" s="19">
        <f t="shared" si="4"/>
        <v>6.2667037995951427</v>
      </c>
      <c r="H36" s="20">
        <f t="shared" si="5"/>
        <v>29.766843048076929</v>
      </c>
      <c r="J36" s="2">
        <f t="shared" si="7"/>
        <v>5262.7778509</v>
      </c>
      <c r="K36" s="49">
        <f t="shared" si="9"/>
        <v>5239.5861283333334</v>
      </c>
    </row>
    <row r="37" spans="1:11" x14ac:dyDescent="0.2">
      <c r="A37" s="8">
        <f t="shared" si="6"/>
        <v>30</v>
      </c>
      <c r="B37" s="18">
        <v>50854.09</v>
      </c>
      <c r="C37" s="18">
        <f t="shared" si="0"/>
        <v>61991.135710000002</v>
      </c>
      <c r="D37" s="18">
        <f t="shared" si="1"/>
        <v>5165.9279758333332</v>
      </c>
      <c r="E37" s="19">
        <f t="shared" si="2"/>
        <v>31.372032241902836</v>
      </c>
      <c r="F37" s="19">
        <f t="shared" si="3"/>
        <v>15.686016120951418</v>
      </c>
      <c r="G37" s="19">
        <f t="shared" si="4"/>
        <v>6.2744064483805673</v>
      </c>
      <c r="H37" s="20">
        <f t="shared" si="5"/>
        <v>29.803430629807693</v>
      </c>
      <c r="J37" s="2">
        <f t="shared" si="7"/>
        <v>5269.2465353500002</v>
      </c>
      <c r="K37" s="49">
        <f t="shared" si="9"/>
        <v>5245.9279758333332</v>
      </c>
    </row>
    <row r="38" spans="1:11" x14ac:dyDescent="0.2">
      <c r="A38" s="8">
        <f t="shared" si="6"/>
        <v>31</v>
      </c>
      <c r="B38" s="18">
        <v>50911.87</v>
      </c>
      <c r="C38" s="18">
        <f t="shared" si="0"/>
        <v>62061.569530000008</v>
      </c>
      <c r="D38" s="18">
        <f t="shared" si="1"/>
        <v>5171.7974608333334</v>
      </c>
      <c r="E38" s="19">
        <f t="shared" si="2"/>
        <v>31.407676887651824</v>
      </c>
      <c r="F38" s="19">
        <f t="shared" si="3"/>
        <v>15.703838443825912</v>
      </c>
      <c r="G38" s="19">
        <f t="shared" si="4"/>
        <v>6.2815353775303651</v>
      </c>
      <c r="H38" s="20">
        <f t="shared" si="5"/>
        <v>29.837293043269234</v>
      </c>
      <c r="J38" s="2">
        <f t="shared" si="7"/>
        <v>5275.2334100500002</v>
      </c>
      <c r="K38" s="49">
        <f t="shared" si="9"/>
        <v>5251.7974608333334</v>
      </c>
    </row>
    <row r="39" spans="1:11" x14ac:dyDescent="0.2">
      <c r="A39" s="8">
        <f t="shared" si="6"/>
        <v>32</v>
      </c>
      <c r="B39" s="18">
        <v>50965.38</v>
      </c>
      <c r="C39" s="18">
        <f t="shared" si="0"/>
        <v>62126.798220000004</v>
      </c>
      <c r="D39" s="18">
        <f t="shared" si="1"/>
        <v>5177.233185</v>
      </c>
      <c r="E39" s="19">
        <f t="shared" si="2"/>
        <v>31.440687358299598</v>
      </c>
      <c r="F39" s="19">
        <f t="shared" si="3"/>
        <v>15.720343679149799</v>
      </c>
      <c r="G39" s="19">
        <f t="shared" si="4"/>
        <v>6.2881374716599199</v>
      </c>
      <c r="H39" s="20">
        <f t="shared" si="5"/>
        <v>29.868652990384618</v>
      </c>
      <c r="J39" s="2">
        <f t="shared" si="7"/>
        <v>5280.7778487000005</v>
      </c>
      <c r="K39" s="49">
        <f t="shared" si="9"/>
        <v>5257.233185</v>
      </c>
    </row>
    <row r="40" spans="1:11" x14ac:dyDescent="0.2">
      <c r="A40" s="8">
        <f t="shared" si="6"/>
        <v>33</v>
      </c>
      <c r="B40" s="18">
        <v>51014.92</v>
      </c>
      <c r="C40" s="18">
        <f t="shared" si="0"/>
        <v>62187.187480000001</v>
      </c>
      <c r="D40" s="18">
        <f t="shared" si="1"/>
        <v>5182.2656233333328</v>
      </c>
      <c r="E40" s="19">
        <f t="shared" si="2"/>
        <v>31.471248724696355</v>
      </c>
      <c r="F40" s="19">
        <f t="shared" si="3"/>
        <v>15.735624362348178</v>
      </c>
      <c r="G40" s="19">
        <f t="shared" si="4"/>
        <v>6.2942497449392709</v>
      </c>
      <c r="H40" s="20">
        <f t="shared" si="5"/>
        <v>29.897686288461539</v>
      </c>
      <c r="J40" s="2">
        <f t="shared" si="7"/>
        <v>5285.9109357999996</v>
      </c>
      <c r="K40" s="49">
        <f t="shared" si="9"/>
        <v>5262.2656233333328</v>
      </c>
    </row>
    <row r="41" spans="1:11" x14ac:dyDescent="0.2">
      <c r="A41" s="8">
        <f t="shared" si="6"/>
        <v>34</v>
      </c>
      <c r="B41" s="18">
        <v>51060.82</v>
      </c>
      <c r="C41" s="18">
        <f t="shared" si="0"/>
        <v>62243.139580000003</v>
      </c>
      <c r="D41" s="18">
        <f t="shared" si="1"/>
        <v>5186.9282983333342</v>
      </c>
      <c r="E41" s="19">
        <f t="shared" si="2"/>
        <v>31.49956456477733</v>
      </c>
      <c r="F41" s="19">
        <f t="shared" si="3"/>
        <v>15.749782282388665</v>
      </c>
      <c r="G41" s="19">
        <f t="shared" si="4"/>
        <v>6.2999129129554658</v>
      </c>
      <c r="H41" s="20">
        <f t="shared" si="5"/>
        <v>29.924586336538464</v>
      </c>
      <c r="J41" s="2">
        <f t="shared" si="7"/>
        <v>5290.6668643000012</v>
      </c>
      <c r="K41" s="49">
        <f t="shared" si="9"/>
        <v>5266.9282983333342</v>
      </c>
    </row>
    <row r="42" spans="1:11" x14ac:dyDescent="0.2">
      <c r="A42" s="21">
        <f t="shared" si="6"/>
        <v>35</v>
      </c>
      <c r="B42" s="22">
        <v>51103.28</v>
      </c>
      <c r="C42" s="22">
        <f t="shared" si="0"/>
        <v>62294.89832</v>
      </c>
      <c r="D42" s="22">
        <f t="shared" si="1"/>
        <v>5191.2415266666667</v>
      </c>
      <c r="E42" s="23">
        <f t="shared" si="2"/>
        <v>31.525758259109313</v>
      </c>
      <c r="F42" s="23">
        <f t="shared" si="3"/>
        <v>15.762879129554657</v>
      </c>
      <c r="G42" s="23">
        <f t="shared" si="4"/>
        <v>6.3051516518218627</v>
      </c>
      <c r="H42" s="24">
        <f t="shared" si="5"/>
        <v>29.949470346153845</v>
      </c>
      <c r="J42" s="2">
        <f t="shared" si="7"/>
        <v>5295.0663572000003</v>
      </c>
      <c r="K42" s="49">
        <f t="shared" si="9"/>
        <v>5271.2415266666667</v>
      </c>
    </row>
    <row r="43" spans="1:11" x14ac:dyDescent="0.2">
      <c r="E43" s="2">
        <f t="shared" ref="E43:H43" si="10">SUM(E8:E42)</f>
        <v>946.84998967105264</v>
      </c>
      <c r="F43" s="2">
        <f t="shared" si="10"/>
        <v>473.42499483552632</v>
      </c>
      <c r="G43" s="2">
        <f t="shared" si="10"/>
        <v>189.36999793421052</v>
      </c>
      <c r="H43" s="2">
        <f t="shared" si="10"/>
        <v>899.50749018750014</v>
      </c>
      <c r="I43" s="2">
        <f>SUM(D8:D42)</f>
        <v>155914.63163250001</v>
      </c>
      <c r="J43" s="2">
        <f>SUM(J8:J42)</f>
        <v>159032.92426515001</v>
      </c>
      <c r="K43" s="2">
        <f>SUM(K8:K42)</f>
        <v>158639.09575351668</v>
      </c>
    </row>
    <row r="44" spans="1:11" x14ac:dyDescent="0.2">
      <c r="I44" s="48">
        <f>+J43/I43</f>
        <v>1.02</v>
      </c>
      <c r="J44" s="2">
        <f>+K43/I43</f>
        <v>1.0174740759894709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docMetadata/LabelInfo.xml><?xml version="1.0" encoding="utf-8"?>
<clbl:labelList xmlns:clbl="http://schemas.microsoft.com/office/2020/mipLabelMetadata">
  <clbl:label id="{13cfe182-642a-480e-bc8a-5ecf65db0aa0}" enabled="0" method="" siteId="{13cfe182-642a-480e-bc8a-5ecf65db0a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22</vt:i4>
      </vt:variant>
      <vt:variant>
        <vt:lpstr>Benoemde bereiken</vt:lpstr>
      </vt:variant>
      <vt:variant>
        <vt:i4>21</vt:i4>
      </vt:variant>
    </vt:vector>
  </HeadingPairs>
  <TitlesOfParts>
    <vt:vector size="43" baseType="lpstr">
      <vt:lpstr>Inhoud</vt:lpstr>
      <vt:lpstr>L4</vt:lpstr>
      <vt:lpstr>L3</vt:lpstr>
      <vt:lpstr>L2</vt:lpstr>
      <vt:lpstr>A2</vt:lpstr>
      <vt:lpstr>A1</vt:lpstr>
      <vt:lpstr>B2B</vt:lpstr>
      <vt:lpstr>B2A</vt:lpstr>
      <vt:lpstr>B1C</vt:lpstr>
      <vt:lpstr>B1B</vt:lpstr>
      <vt:lpstr>B1A</vt:lpstr>
      <vt:lpstr>B1A BIS</vt:lpstr>
      <vt:lpstr>MV2</vt:lpstr>
      <vt:lpstr>MV1</vt:lpstr>
      <vt:lpstr>L1</vt:lpstr>
      <vt:lpstr>K5</vt:lpstr>
      <vt:lpstr>K3</vt:lpstr>
      <vt:lpstr>K2</vt:lpstr>
      <vt:lpstr>K1</vt:lpstr>
      <vt:lpstr>G1</vt:lpstr>
      <vt:lpstr>GS</vt:lpstr>
      <vt:lpstr>GEW</vt:lpstr>
      <vt:lpstr>'A1'!Afdrukbereik</vt:lpstr>
      <vt:lpstr>'A2'!Afdrukbereik</vt:lpstr>
      <vt:lpstr>B1A!Afdrukbereik</vt:lpstr>
      <vt:lpstr>'B1A BIS'!Afdrukbereik</vt:lpstr>
      <vt:lpstr>B1B!Afdrukbereik</vt:lpstr>
      <vt:lpstr>B1C!Afdrukbereik</vt:lpstr>
      <vt:lpstr>B2A!Afdrukbereik</vt:lpstr>
      <vt:lpstr>B2B!Afdrukbereik</vt:lpstr>
      <vt:lpstr>'G1'!Afdrukbereik</vt:lpstr>
      <vt:lpstr>GEW!Afdrukbereik</vt:lpstr>
      <vt:lpstr>GS!Afdrukbereik</vt:lpstr>
      <vt:lpstr>'K1'!Afdrukbereik</vt:lpstr>
      <vt:lpstr>'K2'!Afdrukbereik</vt:lpstr>
      <vt:lpstr>'K3'!Afdrukbereik</vt:lpstr>
      <vt:lpstr>'K5'!Afdrukbereik</vt:lpstr>
      <vt:lpstr>'L1'!Afdrukbereik</vt:lpstr>
      <vt:lpstr>'L2'!Afdrukbereik</vt:lpstr>
      <vt:lpstr>'L3'!Afdrukbereik</vt:lpstr>
      <vt:lpstr>'L4'!Afdrukbereik</vt:lpstr>
      <vt:lpstr>'MV1'!Afdrukbereik</vt:lpstr>
      <vt:lpstr>'MV2'!Afdrukbereik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De Looze</dc:creator>
  <cp:lastModifiedBy>Stijn Remerie</cp:lastModifiedBy>
  <cp:lastPrinted>2021-06-04T12:35:45Z</cp:lastPrinted>
  <dcterms:created xsi:type="dcterms:W3CDTF">2021-06-01T12:57:59Z</dcterms:created>
  <dcterms:modified xsi:type="dcterms:W3CDTF">2026-02-17T06:10:03Z</dcterms:modified>
</cp:coreProperties>
</file>